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372" activeTab="8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<sst xmlns="http://schemas.openxmlformats.org/spreadsheetml/2006/main" count="751" uniqueCount="320">
  <si>
    <t>тара, обеспечивающая сохранность, целостность товара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</si>
  <si>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</si>
  <si>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</si>
  <si>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</si>
  <si>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</si>
  <si>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</si>
  <si>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</si>
  <si>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>пакет/коробка/ящик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</si>
  <si>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</si>
  <si>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</si>
  <si>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</si>
  <si>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КГ</t>
  </si>
  <si>
    <t>Тара, упаковочные материалы  обеспечивающие сохранность и товарный вид субпродуктов</t>
  </si>
  <si>
    <t>Огурцы</t>
  </si>
  <si>
    <t>огурцы укладывают в ящики плотными рядами вровень с краями тары</t>
  </si>
  <si>
    <t>пакет до 2 кг</t>
  </si>
  <si>
    <t>Поставка продуктов питания (мясо (говядина) и  субпродукты)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</si>
  <si>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</si>
  <si>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</si>
  <si>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</si>
  <si>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</si>
  <si>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</si>
  <si>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</si>
  <si>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</si>
  <si>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</si>
  <si>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</si>
  <si>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</si>
  <si>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</si>
  <si>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</si>
  <si>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</si>
  <si>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</si>
  <si>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</si>
  <si>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</si>
  <si>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Поставка продуктов питания (Овощи)  </t>
  </si>
  <si>
    <t>Морковь столовая</t>
  </si>
  <si>
    <t>Свекла столовая</t>
  </si>
  <si>
    <t>Лук репчатый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</si>
  <si>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</si>
  <si>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</si>
  <si>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</si>
  <si>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</si>
  <si>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</si>
  <si>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</si>
  <si>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</si>
  <si>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</si>
  <si>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</si>
  <si>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Поставка продуктов питания (яйцо куриное)</t>
  </si>
  <si>
    <t>шт.</t>
  </si>
  <si>
    <t xml:space="preserve">Герметичная упаковка. </t>
  </si>
  <si>
    <t>Упаковка: под вакуумом или в условиях модифицированной атмосферы в прозрачные газонепроницаемые пленки или пакеты.</t>
  </si>
  <si>
    <t xml:space="preserve"> Развес.</t>
  </si>
  <si>
    <t xml:space="preserve">Развес. </t>
  </si>
  <si>
    <t>Характеристики товара</t>
  </si>
  <si>
    <t>Наименование товара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</si>
  <si>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</si>
  <si>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</si>
  <si>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</si>
  <si>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</si>
  <si>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</si>
  <si>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</si>
  <si>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</si>
  <si>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Йогурт</t>
  </si>
  <si>
    <t xml:space="preserve">Крупа гречневая </t>
  </si>
  <si>
    <t>Огурцы  консервированные</t>
  </si>
  <si>
    <t>Мармелад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</si>
  <si>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</si>
  <si>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</si>
  <si>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</si>
  <si>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</si>
  <si>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</si>
  <si>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</si>
  <si>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</si>
  <si>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</si>
  <si>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Приложение №6</t>
  </si>
  <si>
    <t>Поставка продуктов питания  (рыба)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</si>
  <si>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</si>
  <si>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>Крупа пшеничная</t>
  </si>
  <si>
    <t>Изюм</t>
  </si>
  <si>
    <t>Приложение  № 8</t>
  </si>
  <si>
    <t>Приложение № 9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</si>
  <si>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</si>
  <si>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</si>
  <si>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</si>
  <si>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</si>
  <si>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</si>
  <si>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</si>
  <si>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</si>
  <si>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</si>
  <si>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</si>
  <si>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 xml:space="preserve"> Герметичная упаковка </t>
  </si>
  <si>
    <t>Развес. Упаковка до 50  кг.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</si>
  <si>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</si>
  <si>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</si>
  <si>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</si>
  <si>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полиэтиленовый стакан  до 0,5 кг </t>
  </si>
  <si>
    <t xml:space="preserve">упаковка до 1 кг.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</si>
  <si>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</si>
  <si>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</si>
  <si>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</si>
  <si>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</si>
  <si>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</si>
  <si>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</si>
  <si>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</si>
  <si>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</si>
  <si>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</si>
  <si>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</si>
  <si>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</si>
  <si>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</si>
  <si>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</si>
  <si>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Упаковка массой  до 1 кг </t>
  </si>
  <si>
    <t>Молоко сгущенное</t>
  </si>
  <si>
    <t>Упаковка до 0,5 кг.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</si>
  <si>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</si>
  <si>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</si>
  <si>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>томаты укладывают в ящики, обеспечивающие качество и безопасность продукта при транспортировке.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</si>
  <si>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</si>
  <si>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</si>
  <si>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Горох, консервированный без уксуса или уксусной кислоты (кроме готовых блюд из овощей)</t>
  </si>
  <si>
    <t xml:space="preserve">Товарный сорт:  
Первый
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</si>
  <si>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</si>
  <si>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</si>
  <si>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</si>
  <si>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</si>
  <si>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</si>
  <si>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</si>
  <si>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Яйца куриные в скорлупе свежие 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</si>
  <si>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</si>
  <si>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Изделия колбасные вареные, в том числе фаршированные мясные </t>
  </si>
  <si>
    <t xml:space="preserve">
Вид молочного сырья:  Нормализованные сливки  
Массовая доля жира:  20 (%)  
</t>
  </si>
  <si>
    <t>Сыры полутвердые</t>
  </si>
  <si>
    <t xml:space="preserve">Консервы овощные кукуруза сахарная  </t>
  </si>
  <si>
    <t>Консервы из свежей кукурузы. Сорт 1.  Зерна целые.  Консистенция мягкая, однородная, без чрезмерной плотности.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</si>
  <si>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</si>
  <si>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</si>
  <si>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</si>
  <si>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</si>
  <si>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</si>
  <si>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 xml:space="preserve">Вид кофейного напитка:  С натуральным кофе без цикория  </t>
  </si>
  <si>
    <t xml:space="preserve">
Зефир глазированный:  Нет  
Наличие начинки:   Нет  
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</si>
  <si>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</si>
  <si>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</si>
  <si>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</si>
  <si>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</si>
  <si>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</si>
  <si>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</si>
  <si>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</si>
  <si>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Вид сахара белого :  Кристаллический  
 </t>
  </si>
  <si>
    <t>Сахар белый свекловичный в твердом состоянии без вкусоароматических или красящих добавок</t>
  </si>
  <si>
    <t xml:space="preserve">Сельдь соленая  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</si>
  <si>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</si>
  <si>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Консервы рыбные натуральные</t>
  </si>
  <si>
    <t>Наименование рыбы: сайра</t>
  </si>
  <si>
    <t>Наименование рыбы: горбуша</t>
  </si>
  <si>
    <t>Наименование рыбы: сардина</t>
  </si>
  <si>
    <t>Говядина замороженная</t>
  </si>
  <si>
    <t xml:space="preserve">
Вид изделия колбасного вареного:  Колбаса (колбаска)  
Категория:  Б  
</t>
  </si>
  <si>
    <t xml:space="preserve">
Вид изделия колбасного вареного:  Сосиски  
Категория:  Б  
</t>
  </si>
  <si>
    <t xml:space="preserve">
Вид изделия колбасного вареного:  Сардельки  
Категория:  А  
</t>
  </si>
  <si>
    <t xml:space="preserve">
Категория яйца:  Первая  
Класс яйца:  Столовое  
</t>
  </si>
  <si>
    <t>Мясо сельскохозяйственной птицы замороженное, в том числе для детского питания</t>
  </si>
  <si>
    <t xml:space="preserve">Вид сливочного масла:  Сладко-сливочное  Наименование сливочного масла: Крестьянское
Сорт:  Высший
Тип сливочного масла:  Несоленое
</t>
  </si>
  <si>
    <t xml:space="preserve">Поставка продуктов питания (сметана, ворог) </t>
  </si>
  <si>
    <t>Поставка продуктов питания  (овощи и фрукты переработанные)</t>
  </si>
  <si>
    <t>Хлеб недлительного хранения</t>
  </si>
  <si>
    <t xml:space="preserve">Вид хлеба
Ржано-пшеничный
Хлеб по способу производства
Формовой
</t>
  </si>
  <si>
    <t>Булочные изделия</t>
  </si>
  <si>
    <t>Пряники</t>
  </si>
  <si>
    <t>Вафли</t>
  </si>
  <si>
    <t>Печенье сладкое</t>
  </si>
  <si>
    <t>Изделия бараночные</t>
  </si>
  <si>
    <t>Изделия сухарные</t>
  </si>
  <si>
    <t xml:space="preserve">Вид продукта
Вафли
Наличие начинки
Да
</t>
  </si>
  <si>
    <t xml:space="preserve">Вид изделия
Баранки
</t>
  </si>
  <si>
    <t xml:space="preserve">Вид изделия
Сухари сдобные пшеничные
Вид сырья
Пшеничная хлебопекарная мука
</t>
  </si>
  <si>
    <t>Чеснок свежий</t>
  </si>
  <si>
    <t>Картофель продовольственный</t>
  </si>
  <si>
    <t>Томаты (помидоры)</t>
  </si>
  <si>
    <t xml:space="preserve">Товарный сорт
Первый
</t>
  </si>
  <si>
    <t xml:space="preserve">Товарный класс
Первый
</t>
  </si>
  <si>
    <t xml:space="preserve">Товарный сорт
Высший
</t>
  </si>
  <si>
    <t xml:space="preserve">Вид картофеля по сроку созревания
Картофель продовольственный поздний
</t>
  </si>
  <si>
    <t xml:space="preserve">Товарный сорт  Первый
Товарный тип   Круглые
Цвет томатов   Красный
</t>
  </si>
  <si>
    <t xml:space="preserve">Товарный сорт   Первый
Цвет лука   Желтый
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</si>
  <si>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</si>
  <si>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Полутуша
</t>
  </si>
  <si>
    <t xml:space="preserve">Мягкая или жесткая упаковка.
Фасовка до 1л
</t>
  </si>
  <si>
    <t>Молоко питьевое</t>
  </si>
  <si>
    <t xml:space="preserve">Вид молока   Коровье
Вид молока по способу обработки
Пастеризованное
Вид молочного сырья
Нормализованное
Массовая доля жира, max, %         ≤ 2.5
Массовая доля жира, min,%            ≥ 2.5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</si>
  <si>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</si>
  <si>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</si>
  <si>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t xml:space="preserve">Вид молока   Коровье
Вид молока по способу обработки
Ультрапастеризованное
Вид молочного сырья
Нормализованное
Массовая доля жира, max, %   ≤ 3.2
Массовая доля жира, min,%      ≥ 3.2
</t>
  </si>
  <si>
    <t xml:space="preserve"> Вид изделия
  Сушки
</t>
  </si>
  <si>
    <t xml:space="preserve">
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
</t>
  </si>
  <si>
    <t>Рис</t>
  </si>
  <si>
    <t>Крупа ячневая</t>
  </si>
  <si>
    <t>Крупа перловая</t>
  </si>
  <si>
    <t xml:space="preserve">Пшено  </t>
  </si>
  <si>
    <t>Хлопья овсяные</t>
  </si>
  <si>
    <t>Фасоль продовольственная</t>
  </si>
  <si>
    <t>Горох шлифованный</t>
  </si>
  <si>
    <t xml:space="preserve">Мука пшеничная                                           </t>
  </si>
  <si>
    <t xml:space="preserve">Вид   Цельнозерновой
Пропаренный    Да
Сорт, не ниже    Первый
Способ обработки    Шлифованный
</t>
  </si>
  <si>
    <t xml:space="preserve">Вид крупы   Ядрица быстроразваривающаяся (пропаренная)
Сорт, не ниже   Первый
</t>
  </si>
  <si>
    <t xml:space="preserve">Сорт   Первый
</t>
  </si>
  <si>
    <t xml:space="preserve">Марка крупы   МТ
</t>
  </si>
  <si>
    <t xml:space="preserve">Номер крупы   1
</t>
  </si>
  <si>
    <t xml:space="preserve">Номер крупы    1
</t>
  </si>
  <si>
    <t xml:space="preserve">Вид крупы     Артек
</t>
  </si>
  <si>
    <t xml:space="preserve">Вид крупы   Геркулес
</t>
  </si>
  <si>
    <t xml:space="preserve">Номер и наименование типа фасоли
I. Фасоль белая
</t>
  </si>
  <si>
    <t xml:space="preserve">Вид зерна   Колотое
Сорт, не ниже   Первый
</t>
  </si>
  <si>
    <t xml:space="preserve">Вид муки     Хлебопекарная 
Сорт пшеничной хлебопекарной муки, не ниже    Высший
</t>
  </si>
  <si>
    <t>Джем</t>
  </si>
  <si>
    <t xml:space="preserve">Вид продукта по способу обработки
Стерилизованный
</t>
  </si>
  <si>
    <t>Сок из фруктов и (или) овощей</t>
  </si>
  <si>
    <t xml:space="preserve">Вид сока    Овощной
Вид сока по способу обработки   Пастеризованный
Вид сока по технологии производства
Восстановленный
</t>
  </si>
  <si>
    <t xml:space="preserve">Вид изделия макаронного   Макароны
Вид сырья  Пшеничная мука
Группа макаронных изделий из пшеничной муки  А
Сорт макаронных изделий из пшеничной муки  Высший
</t>
  </si>
  <si>
    <t xml:space="preserve">Рыба тресковая мороженая </t>
  </si>
  <si>
    <t xml:space="preserve">Товарный сорт   Первый </t>
  </si>
  <si>
    <t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</si>
  <si>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Товарный класс   Первый </t>
  </si>
  <si>
    <t xml:space="preserve">Рыба тресковая мороженая  </t>
  </si>
  <si>
    <t xml:space="preserve">Рыба лососевая мороженая 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</si>
  <si>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Минтай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</si>
  <si>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Пикша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</si>
  <si>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Горбуша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</si>
  <si>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Треска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</si>
  <si>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Вид хлеба  Ржано-пшеничный
 Наименование хлеба*   Дарницкий 
Хлеб по способу производства
Формовой
</t>
  </si>
  <si>
    <t xml:space="preserve"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</si>
  <si>
    <t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</si>
  <si>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 xml:space="preserve">Вид сырья   Пшеничная мука
Вид изделия*  Батон нарезной 
</t>
  </si>
  <si>
    <t>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</si>
  <si>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t>Вид печенья
Сахарное
Вид продукта по рецептуре
Неглазированное
Без начинки</t>
  </si>
  <si>
    <t xml:space="preserve">Вид продукта по технологии производства
Заварные
Вид продукта по рецептуре
Глазированные </t>
  </si>
  <si>
    <t xml:space="preserve"> Развес. Упаковочные материалы  обеспечивающие
сохранность и качество  при транспортировании и хранении
</t>
  </si>
  <si>
    <t xml:space="preserve">Вид мяса по способу обработки
Бескостное
Вид мяса по способу разделки
Отруб  </t>
  </si>
  <si>
    <t>Субпродукты пищевые крупного рогатого скота замороженные</t>
  </si>
  <si>
    <t xml:space="preserve">Вид субпродукта
печень
Субпродукт в блоках
да
</t>
  </si>
  <si>
    <t xml:space="preserve">Вид субпродукта
сердце
Субпродукт в блоках
да
</t>
  </si>
  <si>
    <t xml:space="preserve">Вид субпродукта
языки
Субпродукт в блоках
да
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</si>
  <si>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</si>
  <si>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 Вид мяса по способу разделки     Окорочок
Для детского питания  Нет 
Наименование мяса птицы  Цыплята- бройлеры 
Сорт   Первый   
</t>
  </si>
  <si>
    <t xml:space="preserve"> Вид мяса по способу разделки    Грудка  
  Для детского питания  Нет 
Наименование мяса птицы  Цыплята- бройлеры 
Сорт  Первый  
</t>
  </si>
  <si>
    <t>Вид мяса по способу разделки
голень
Для детского питания Нет
Наименование мяса птицы
Цыплята- бройлеры
Сорт Первый</t>
  </si>
  <si>
    <t>Мясо сельскохозяйственной птицы охлажденное</t>
  </si>
  <si>
    <t>Вид мяса по способу разделки
тушка
Наименование мяса птицы
Цыплята- бройлеры
Сорт Первый</t>
  </si>
  <si>
    <t xml:space="preserve"> Вид мяса по способу разделки   тушка
Для детского питания   Нет 
Наименование мяса птицы  Цыплята- бройлеры
Сорт    Первый  </t>
  </si>
  <si>
    <t>Колбаса (колбаска) полукопченая мясная</t>
  </si>
  <si>
    <t xml:space="preserve">Вид преобладающего мясного сырья
Свинина
Категория, не ниже Б
</t>
  </si>
  <si>
    <t xml:space="preserve">Консервы мясные </t>
  </si>
  <si>
    <t>Вид заливки
В собственном соку
Вид продукта по технологии изготовления
Кусковой
Вид сырья
Говядина</t>
  </si>
  <si>
    <t>Вид заливки
В собственном соку
Вид продукта по технологии изготовления
Кусковой
Вид сырья
Свинина</t>
  </si>
  <si>
    <t>Товарный сорт   Первый</t>
  </si>
  <si>
    <t xml:space="preserve">Соль пищевая </t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</si>
  <si>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
</t>
  </si>
  <si>
    <t>Вид изделия макаронного   Вермишель
Вид сырья  Пшеничная мука
Группа макаронных изделий из пшеничной муки  А
Сорт макаронных изделий из пшеничной муки  Высший</t>
  </si>
  <si>
    <t xml:space="preserve">Вид соли по способу производства:  Выварочная    Соль йодированная: Да
Сорт:  Экстра  
</t>
  </si>
  <si>
    <t>Маслянная основа: Подсолнечное масло</t>
  </si>
  <si>
    <t>Вид продукта: Молоко сгущенное с сахаром            Вид продукта по массовой доле жира: Цельный</t>
  </si>
  <si>
    <t>Кисель сухой</t>
  </si>
  <si>
    <t xml:space="preserve">Вид киселя сухого: На плодовых (ягодных) экстрактах концентрированных соков
</t>
  </si>
  <si>
    <t>Уксус пищевой</t>
  </si>
  <si>
    <t>Вид: столовый</t>
  </si>
  <si>
    <t xml:space="preserve"> Вид продукта Йогурт
Для детского питания Нет
Йогурт питьевой Да
Наличие вкусовых компонентов Да
</t>
  </si>
  <si>
    <t xml:space="preserve">Тип молочного сырья Нормализованное молоко
Наличие обогащающих компонентов Нет
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</si>
  <si>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</si>
  <si>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</si>
  <si>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Мягкая или жесткая упаковка.
Фасовка до 1 кг
</t>
  </si>
  <si>
    <t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</si>
  <si>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</si>
  <si>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 </t>
  </si>
  <si>
    <t xml:space="preserve">Рекомендуемая  НМЦ, руб. на 4-й квартал 2020 года </t>
  </si>
  <si>
    <t>Рекомендуемая  НМЦ, руб. на 4-й квартал 2020 года</t>
  </si>
  <si>
    <t xml:space="preserve">Рекомендуемая  НМЦ, руб. на 4-й квартал 2020 года  </t>
  </si>
  <si>
    <t>Рекомендуемая  НМЦ, рублей на 4-й квартал 2020 года</t>
  </si>
  <si>
    <t>Рекомендуемая  НМЦ, руб. на  3 -й квартал 2020года</t>
  </si>
  <si>
    <t>Поставка продуктов питания  (фрукты)</t>
  </si>
  <si>
    <t>Рекомендуемая  НМЦ, руб. на  2 -й квартал 2020года</t>
  </si>
  <si>
    <t>Рекомендуемая  НМЦ, руб. на  1 -й квартал 2020года</t>
  </si>
  <si>
    <t>Рекомендуемая  НМЦ, руб. на  3-й квартал 2020года</t>
  </si>
  <si>
    <t>Рекомендуемая  НМЦ, руб. на  2-й квартал 2020года</t>
  </si>
  <si>
    <t>Рекомендуемая  НМЦ, руб. на  1-й квартал 2020года</t>
  </si>
  <si>
    <t>Рекомендуемая  НМЦ, руб. на  1 -й квартал 2021года</t>
  </si>
  <si>
    <t>Рекомендуемая  НМЦ, руб. на  4 -й квартал 2020года</t>
  </si>
  <si>
    <t>Предложения по начальным (максимальным) ценам на продовольственные товары (молочная продукция) на    1-й квартал 2021 года</t>
  </si>
  <si>
    <t xml:space="preserve">Рекомендуемая  НМЦ, руб. на 1-й квартал 2021 года </t>
  </si>
  <si>
    <t>Предложения по начальным (максимальным) ценам на продовольственные товары (колбасные и тушеные изделия)  на 1-й квартал 2021 года</t>
  </si>
  <si>
    <t>Рекомендуемая  НМЦ, руб. на 1-й квартал 2021 года</t>
  </si>
  <si>
    <t xml:space="preserve">Предложения по начальным (максимальным) ценам на продовольственные товары  (Изделия хлебобулочные и мучные кондитерские) на 1-й квартал 2021 года </t>
  </si>
  <si>
    <t>ООО "ВЫШНИЙ ВОЛОЧЕК-АЙСБЕРГ"</t>
  </si>
  <si>
    <t xml:space="preserve">Предложения по начальным (максимальным) ценам на продовольственные товары (овощи) на 1-й квартал 2021 года </t>
  </si>
  <si>
    <t xml:space="preserve">Предложения по начальным (максимальным) ценам на продовольственные товары (мясо (говядина) и  субпродукты) на 1-й квартал 2021 года </t>
  </si>
  <si>
    <t xml:space="preserve">Рекомендуемая  НМЦ, руб. на 1-й квартал 2021 года  </t>
  </si>
  <si>
    <t xml:space="preserve">Предложения по начальным (максимальным) ценам на продовольственные товары (мясо кур) на 1-й квартал 2021 года </t>
  </si>
  <si>
    <t xml:space="preserve">Предложения по начальным (максимальным) ценам на продовольственные товары (прочая продукция) на 1-й квартал 2021 года </t>
  </si>
  <si>
    <t>Рекомендуемая  НМЦ, рублей на 1-й квартал 2021 года</t>
  </si>
  <si>
    <t xml:space="preserve">Предложения по начальным (максимальным) ценам на продовольственные товары (рыба) на 1-й квартал 2021 года </t>
  </si>
  <si>
    <t>Предложения по начальным (максимальным) ценам на продовольственные товары (фрукты) на 1-й квартал 2021 года</t>
  </si>
  <si>
    <t>АО "Максатихинский маслодельный завод"</t>
  </si>
  <si>
    <t>реестровый номер контракта 2692400367815000076 *</t>
  </si>
  <si>
    <t xml:space="preserve">реестровый номер контракта 1690500609517000103 * </t>
  </si>
  <si>
    <t>реестровый номер контракта 3691600977119000032</t>
  </si>
  <si>
    <t>реестровый номер контракта 26012000711 19 000140</t>
  </si>
  <si>
    <t>реестровый номер контракта 1690201307019000097 *</t>
  </si>
  <si>
    <t>-</t>
  </si>
  <si>
    <t>ЗАО "Хлеб" вх.№ 3845 от 02.12.2020г.</t>
  </si>
  <si>
    <t>ООО "ЗНАТНЫЕ ХЛЕБА" вх. № 3734а от 25.11.2020г.</t>
  </si>
  <si>
    <t>ИП Караев З.К.о вх. № 3734б от 25.11.2020г.</t>
  </si>
  <si>
    <t>ООО "Продресурсы" вх. № 3734 от 25.11.2020г.</t>
  </si>
  <si>
    <t>ОАО "Тверьпродторг" вх. № 3734в от 25.11.2020г.</t>
  </si>
  <si>
    <t>АО "Максатихинский маслодельный завод" вх. № 4000 от 15.12.2020г.</t>
  </si>
  <si>
    <t>ООО "ГОСТЕНДЕР" вх. № 4000а от 15.12.2020г.</t>
  </si>
  <si>
    <t>ООО "ТД "Фермер" вх. № 4000б от 15.12.2020г.</t>
  </si>
  <si>
    <t>ООО "ТЗК" вх. №б/н от 15.12.2020г.</t>
  </si>
  <si>
    <t>ООО "Николаевская ферма" вх.№ 4029д от 16.12.2020г.</t>
  </si>
  <si>
    <t>ОАО "Молоко" вх. № 4029г от 16.12.2020г.</t>
  </si>
  <si>
    <t>ООО "УК КХК" вх. № 4029в от 16.12.2020г.</t>
  </si>
  <si>
    <t>АО "Вышневолоцкий хлебокомбинат" вх. № 4029б от 16.12.2020г.</t>
  </si>
  <si>
    <t>ООО "ВЫШНИЙ ВОЛОЧЕК-АЙСБЕРГ" вх. № 4029а от 16.12.2020г.</t>
  </si>
  <si>
    <t>ОАО "Великолукский мясокомбинат" вх. № 4029 от 16.12.2020г.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</si>
</sst>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4" fontId="3" fillId="11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10" fillId="11" borderId="10" xfId="0" applyNumberFormat="1" applyFont="1" applyFill="1" applyBorder="1" applyAlignment="1">
      <alignment horizontal="center" vertical="center" wrapText="1"/>
    </xf>
    <xf numFmtId="4" fontId="5" fillId="11" borderId="10" xfId="0" applyNumberFormat="1" applyFont="1" applyFill="1" applyBorder="1" applyAlignment="1">
      <alignment horizontal="center" vertical="center" wrapText="1"/>
    </xf>
    <xf numFmtId="4" fontId="10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21" fillId="0" borderId="0" xfId="0" applyFont="1" applyAlignment="1">
      <alignment vertical="top" wrapText="1"/>
    </xf>
    <xf numFmtId="0" fontId="10" fillId="0" borderId="0" xfId="0" applyFont="1" applyFill="1" applyAlignment="1">
      <alignment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4" fontId="10" fillId="11" borderId="11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2" fontId="3" fillId="7" borderId="10" xfId="0" applyNumberFormat="1" applyFont="1" applyFill="1" applyBorder="1" applyAlignment="1">
      <alignment horizontal="center" vertical="center"/>
    </xf>
    <xf numFmtId="4" fontId="10" fillId="7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" fontId="5" fillId="7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 indent="1"/>
    </xf>
    <xf numFmtId="0" fontId="10" fillId="7" borderId="10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2" fontId="18" fillId="9" borderId="10" xfId="0" applyNumberFormat="1" applyFont="1" applyFill="1" applyBorder="1" applyAlignment="1">
      <alignment horizontal="center" vertical="center" wrapText="1"/>
    </xf>
    <xf numFmtId="2" fontId="18" fillId="11" borderId="10" xfId="0" applyNumberFormat="1" applyFont="1" applyFill="1" applyBorder="1" applyAlignment="1">
      <alignment horizontal="center" vertical="center" wrapText="1"/>
    </xf>
    <xf numFmtId="2" fontId="18" fillId="7" borderId="10" xfId="0" applyNumberFormat="1" applyFont="1" applyFill="1" applyBorder="1" applyAlignment="1">
      <alignment horizontal="center" vertical="center" wrapText="1"/>
    </xf>
    <xf numFmtId="4" fontId="18" fillId="9" borderId="10" xfId="0" applyNumberFormat="1" applyFont="1" applyFill="1" applyBorder="1" applyAlignment="1">
      <alignment horizontal="center" vertical="center" wrapText="1"/>
    </xf>
    <xf numFmtId="4" fontId="18" fillId="11" borderId="11" xfId="0" applyNumberFormat="1" applyFont="1" applyFill="1" applyBorder="1" applyAlignment="1">
      <alignment horizontal="center" vertical="center" wrapText="1"/>
    </xf>
    <xf numFmtId="4" fontId="18" fillId="7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4" fontId="18" fillId="11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2" fillId="35" borderId="15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2" fillId="7" borderId="14" xfId="0" applyFont="1" applyFill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0" fillId="35" borderId="16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9" borderId="15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11" borderId="14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21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76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1" fillId="9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69" zoomScaleNormal="69" zoomScalePageLayoutView="0" workbookViewId="0" topLeftCell="A1">
      <selection activeCell="O1" sqref="O1:R16384"/>
    </sheetView>
  </sheetViews>
  <sheetFormatPr defaultColWidth="9.140625" defaultRowHeight="15"/>
  <cols>
    <col min="1" max="1" width="17.8515625" style="3" customWidth="1"/>
    <col min="2" max="2" width="7.57421875" style="3" customWidth="1"/>
    <col min="3" max="3" width="27.8515625" style="3" customWidth="1"/>
    <col min="4" max="4" width="15.57421875" style="3" customWidth="1"/>
    <col min="5" max="5" width="13.421875" style="4" customWidth="1"/>
    <col min="6" max="6" width="12.28125" style="4" customWidth="1"/>
    <col min="7" max="7" width="14.28125" style="4" customWidth="1"/>
    <col min="8" max="8" width="12.7109375" style="4" customWidth="1"/>
    <col min="9" max="10" width="14.28125" style="4" customWidth="1"/>
    <col min="11" max="11" width="12.7109375" style="4" customWidth="1"/>
    <col min="12" max="12" width="13.28125" style="4" customWidth="1"/>
    <col min="13" max="13" width="22.00390625" style="4" customWidth="1"/>
    <col min="14" max="14" width="16.28125" style="4" customWidth="1"/>
    <col min="15" max="15" width="16.28125" style="4" hidden="1" customWidth="1"/>
    <col min="16" max="16" width="14.140625" style="3" hidden="1" customWidth="1"/>
    <col min="17" max="17" width="12.7109375" style="3" hidden="1" customWidth="1"/>
    <col min="18" max="18" width="12.28125" style="3" hidden="1" customWidth="1"/>
    <col min="19" max="16384" width="9.140625" style="3" customWidth="1"/>
  </cols>
  <sheetData>
    <row r="1" spans="11:15" ht="15" customHeight="1">
      <c r="K1" s="130" t="s">
        <v>66</v>
      </c>
      <c r="L1" s="130"/>
      <c r="M1" s="130"/>
      <c r="N1" s="3"/>
      <c r="O1" s="3"/>
    </row>
    <row r="2" ht="15" customHeight="1"/>
    <row r="3" spans="1:16" ht="39.75" customHeight="1">
      <c r="A3" s="134" t="s">
        <v>288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6"/>
      <c r="O3" s="16"/>
      <c r="P3" s="16"/>
    </row>
    <row r="4" spans="1:16" ht="13.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</row>
    <row r="5" spans="1:18" s="29" customFormat="1" ht="25.5" customHeight="1">
      <c r="A5" s="123" t="s">
        <v>53</v>
      </c>
      <c r="B5" s="123" t="s">
        <v>31</v>
      </c>
      <c r="C5" s="123" t="s">
        <v>52</v>
      </c>
      <c r="D5" s="123" t="s">
        <v>18</v>
      </c>
      <c r="E5" s="135" t="s">
        <v>65</v>
      </c>
      <c r="F5" s="136"/>
      <c r="G5" s="136"/>
      <c r="H5" s="136"/>
      <c r="I5" s="136"/>
      <c r="J5" s="136"/>
      <c r="K5" s="123" t="s">
        <v>55</v>
      </c>
      <c r="L5" s="121" t="s">
        <v>56</v>
      </c>
      <c r="M5" s="133" t="s">
        <v>268</v>
      </c>
      <c r="N5" s="146" t="s">
        <v>285</v>
      </c>
      <c r="O5" s="120" t="s">
        <v>271</v>
      </c>
      <c r="P5" s="120" t="s">
        <v>275</v>
      </c>
      <c r="Q5" s="120" t="s">
        <v>277</v>
      </c>
      <c r="R5" s="120" t="s">
        <v>278</v>
      </c>
    </row>
    <row r="6" spans="1:18" s="29" customFormat="1" ht="88.5" customHeight="1">
      <c r="A6" s="123"/>
      <c r="B6" s="123"/>
      <c r="C6" s="123"/>
      <c r="D6" s="123"/>
      <c r="E6" s="121" t="s">
        <v>306</v>
      </c>
      <c r="F6" s="121" t="s">
        <v>305</v>
      </c>
      <c r="G6" s="121" t="s">
        <v>317</v>
      </c>
      <c r="H6" s="121" t="s">
        <v>316</v>
      </c>
      <c r="I6" s="121" t="s">
        <v>311</v>
      </c>
      <c r="J6" s="121" t="s">
        <v>312</v>
      </c>
      <c r="K6" s="123"/>
      <c r="L6" s="131"/>
      <c r="M6" s="133"/>
      <c r="N6" s="146"/>
      <c r="O6" s="120"/>
      <c r="P6" s="120"/>
      <c r="Q6" s="120"/>
      <c r="R6" s="120"/>
    </row>
    <row r="7" spans="1:18" s="29" customFormat="1" ht="69" customHeight="1">
      <c r="A7" s="123"/>
      <c r="B7" s="123"/>
      <c r="C7" s="123"/>
      <c r="D7" s="123"/>
      <c r="E7" s="124"/>
      <c r="F7" s="124"/>
      <c r="G7" s="124"/>
      <c r="H7" s="124"/>
      <c r="I7" s="122"/>
      <c r="J7" s="122"/>
      <c r="K7" s="123"/>
      <c r="L7" s="132"/>
      <c r="M7" s="133"/>
      <c r="N7" s="146"/>
      <c r="O7" s="120"/>
      <c r="P7" s="120"/>
      <c r="Q7" s="120"/>
      <c r="R7" s="120"/>
    </row>
    <row r="8" spans="1:18" ht="42.75" customHeight="1">
      <c r="A8" s="142" t="s">
        <v>29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9" spans="1:18" ht="90" customHeight="1">
      <c r="A9" s="46" t="s">
        <v>163</v>
      </c>
      <c r="B9" s="46" t="s">
        <v>32</v>
      </c>
      <c r="C9" s="42" t="s">
        <v>227</v>
      </c>
      <c r="D9" s="42" t="s">
        <v>48</v>
      </c>
      <c r="E9" s="39">
        <v>50</v>
      </c>
      <c r="F9" s="39">
        <v>54.58</v>
      </c>
      <c r="G9" s="39">
        <v>50</v>
      </c>
      <c r="H9" s="39">
        <v>43.23</v>
      </c>
      <c r="I9" s="39">
        <v>70</v>
      </c>
      <c r="J9" s="39">
        <v>63</v>
      </c>
      <c r="K9" s="20">
        <f>COUNT(E9:J9)</f>
        <v>6</v>
      </c>
      <c r="L9" s="22">
        <f>STDEVA(E9:J9)/(SUM(E9:J9)/COUNTIF(E9:J9,"&gt;0"))</f>
        <v>0.1772636776404391</v>
      </c>
      <c r="M9" s="61">
        <f>1/K9*(SUM(E9:J9))</f>
        <v>55.13499999999999</v>
      </c>
      <c r="N9" s="73">
        <f>M9</f>
        <v>55.13499999999999</v>
      </c>
      <c r="O9" s="98">
        <v>51.86</v>
      </c>
      <c r="P9" s="98">
        <v>50.02</v>
      </c>
      <c r="Q9" s="98">
        <v>49.37</v>
      </c>
      <c r="R9" s="92">
        <v>46.57</v>
      </c>
    </row>
    <row r="10" spans="1:18" ht="82.5" customHeight="1">
      <c r="A10" s="46" t="s">
        <v>163</v>
      </c>
      <c r="B10" s="46" t="s">
        <v>32</v>
      </c>
      <c r="C10" s="42" t="s">
        <v>164</v>
      </c>
      <c r="D10" s="42" t="s">
        <v>48</v>
      </c>
      <c r="E10" s="39">
        <v>48</v>
      </c>
      <c r="F10" s="39">
        <v>54.58</v>
      </c>
      <c r="G10" s="39">
        <v>50.82</v>
      </c>
      <c r="H10" s="39">
        <v>78.5</v>
      </c>
      <c r="I10" s="39">
        <v>70</v>
      </c>
      <c r="J10" s="39">
        <v>61</v>
      </c>
      <c r="K10" s="20">
        <f>COUNT(E10:J10)</f>
        <v>6</v>
      </c>
      <c r="L10" s="22">
        <f>STDEVA(E10:J10)/(SUM(E10:J10)/COUNTIF(E10:J10,"&gt;0"))</f>
        <v>0.1955564971664335</v>
      </c>
      <c r="M10" s="61">
        <f>1/K10*(SUM(E10:J10))</f>
        <v>60.48333333333333</v>
      </c>
      <c r="N10" s="73">
        <f>M10</f>
        <v>60.48333333333333</v>
      </c>
      <c r="O10" s="98">
        <v>50.52</v>
      </c>
      <c r="P10" s="98">
        <v>47.19</v>
      </c>
      <c r="Q10" s="98">
        <v>48.32</v>
      </c>
      <c r="R10" s="92">
        <v>48.22</v>
      </c>
    </row>
    <row r="11" spans="1:18" ht="60.75" customHeight="1">
      <c r="A11" s="46" t="s">
        <v>165</v>
      </c>
      <c r="B11" s="46" t="s">
        <v>32</v>
      </c>
      <c r="C11" s="42" t="s">
        <v>230</v>
      </c>
      <c r="D11" s="42" t="s">
        <v>48</v>
      </c>
      <c r="E11" s="39">
        <v>78</v>
      </c>
      <c r="F11" s="39">
        <v>105.1</v>
      </c>
      <c r="G11" s="39"/>
      <c r="H11" s="39">
        <v>73</v>
      </c>
      <c r="I11" s="39">
        <v>70</v>
      </c>
      <c r="J11" s="39">
        <v>77</v>
      </c>
      <c r="K11" s="20">
        <f>COUNT(E11:J11)</f>
        <v>5</v>
      </c>
      <c r="L11" s="22">
        <f>STDEVA(E11:J11)/(SUM(E11:J11)/COUNTIF(E11:J11,"&gt;0"))</f>
        <v>0.17432711517777974</v>
      </c>
      <c r="M11" s="61">
        <f>1/K11*(SUM(E11:J11))</f>
        <v>80.62</v>
      </c>
      <c r="N11" s="73">
        <f>M11</f>
        <v>80.62</v>
      </c>
      <c r="O11" s="98">
        <v>78.48</v>
      </c>
      <c r="P11" s="98">
        <v>82.51</v>
      </c>
      <c r="Q11" s="98">
        <v>76.93</v>
      </c>
      <c r="R11" s="92">
        <v>81.1</v>
      </c>
    </row>
    <row r="12" spans="1:18" s="30" customFormat="1" ht="26.2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93"/>
      <c r="O12" s="93"/>
      <c r="P12" s="94"/>
      <c r="Q12" s="95"/>
      <c r="R12" s="95"/>
    </row>
    <row r="13" spans="1:18" ht="21.75" customHeight="1">
      <c r="A13" s="125" t="s">
        <v>53</v>
      </c>
      <c r="B13" s="125" t="s">
        <v>31</v>
      </c>
      <c r="C13" s="125" t="s">
        <v>52</v>
      </c>
      <c r="D13" s="125" t="s">
        <v>18</v>
      </c>
      <c r="E13" s="140" t="s">
        <v>65</v>
      </c>
      <c r="F13" s="140"/>
      <c r="G13" s="140"/>
      <c r="H13" s="140"/>
      <c r="I13" s="140"/>
      <c r="J13" s="140"/>
      <c r="K13" s="125" t="s">
        <v>55</v>
      </c>
      <c r="L13" s="127" t="s">
        <v>56</v>
      </c>
      <c r="M13" s="141" t="s">
        <v>268</v>
      </c>
      <c r="N13" s="147" t="s">
        <v>287</v>
      </c>
      <c r="O13" s="126" t="s">
        <v>272</v>
      </c>
      <c r="P13" s="126" t="s">
        <v>275</v>
      </c>
      <c r="Q13" s="126" t="s">
        <v>277</v>
      </c>
      <c r="R13" s="126" t="s">
        <v>278</v>
      </c>
    </row>
    <row r="14" spans="1:18" ht="18.75" customHeight="1">
      <c r="A14" s="125"/>
      <c r="B14" s="125"/>
      <c r="C14" s="125"/>
      <c r="D14" s="125"/>
      <c r="E14" s="121" t="s">
        <v>305</v>
      </c>
      <c r="F14" s="127" t="s">
        <v>318</v>
      </c>
      <c r="G14" s="127" t="s">
        <v>317</v>
      </c>
      <c r="H14" s="127" t="s">
        <v>316</v>
      </c>
      <c r="I14" s="127" t="s">
        <v>309</v>
      </c>
      <c r="J14" s="121" t="s">
        <v>312</v>
      </c>
      <c r="K14" s="125"/>
      <c r="L14" s="137"/>
      <c r="M14" s="141"/>
      <c r="N14" s="147"/>
      <c r="O14" s="126"/>
      <c r="P14" s="126"/>
      <c r="Q14" s="126"/>
      <c r="R14" s="126"/>
    </row>
    <row r="15" spans="1:18" ht="118.5" customHeight="1">
      <c r="A15" s="125"/>
      <c r="B15" s="125"/>
      <c r="C15" s="125"/>
      <c r="D15" s="125"/>
      <c r="E15" s="124"/>
      <c r="F15" s="138"/>
      <c r="G15" s="128"/>
      <c r="H15" s="128"/>
      <c r="I15" s="129"/>
      <c r="J15" s="122"/>
      <c r="K15" s="125"/>
      <c r="L15" s="138"/>
      <c r="M15" s="141"/>
      <c r="N15" s="147"/>
      <c r="O15" s="126"/>
      <c r="P15" s="126"/>
      <c r="Q15" s="126"/>
      <c r="R15" s="126"/>
    </row>
    <row r="16" spans="1:18" ht="36.75" customHeight="1" thickBot="1">
      <c r="A16" s="144" t="s">
        <v>30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 ht="78.75" customHeight="1" thickBot="1">
      <c r="A17" s="96" t="s">
        <v>166</v>
      </c>
      <c r="B17" s="46" t="s">
        <v>32</v>
      </c>
      <c r="C17" s="97" t="s">
        <v>233</v>
      </c>
      <c r="D17" s="42" t="s">
        <v>17</v>
      </c>
      <c r="E17" s="39">
        <v>126.12</v>
      </c>
      <c r="F17" s="39">
        <v>150</v>
      </c>
      <c r="G17" s="39"/>
      <c r="H17" s="39"/>
      <c r="I17" s="39">
        <v>140</v>
      </c>
      <c r="J17" s="39">
        <v>152</v>
      </c>
      <c r="K17" s="20">
        <f aca="true" t="shared" si="0" ref="K17:K22">COUNT(E17:J17)</f>
        <v>4</v>
      </c>
      <c r="L17" s="22">
        <f aca="true" t="shared" si="1" ref="L17:L22">STDEVA(E17:J17)/(SUM(E17:J17)/COUNTIF(E17:J17,"&gt;0"))</f>
        <v>0.0833244046616704</v>
      </c>
      <c r="M17" s="61">
        <f aca="true" t="shared" si="2" ref="M17:M22">1/K17*(SUM(E17:J17))</f>
        <v>142.03</v>
      </c>
      <c r="N17" s="73">
        <f aca="true" t="shared" si="3" ref="N17:N22">M17</f>
        <v>142.03</v>
      </c>
      <c r="O17" s="98">
        <v>128.95</v>
      </c>
      <c r="P17" s="98">
        <v>139.55</v>
      </c>
      <c r="Q17" s="98">
        <v>134.06</v>
      </c>
      <c r="R17" s="98">
        <v>129.06</v>
      </c>
    </row>
    <row r="18" spans="1:18" ht="79.5" customHeight="1" thickBot="1">
      <c r="A18" s="99" t="s">
        <v>167</v>
      </c>
      <c r="B18" s="46" t="s">
        <v>32</v>
      </c>
      <c r="C18" s="97" t="s">
        <v>171</v>
      </c>
      <c r="D18" s="42" t="s">
        <v>17</v>
      </c>
      <c r="E18" s="39">
        <v>207.75</v>
      </c>
      <c r="F18" s="39">
        <v>180</v>
      </c>
      <c r="G18" s="39"/>
      <c r="H18" s="39"/>
      <c r="I18" s="39">
        <v>170</v>
      </c>
      <c r="J18" s="39">
        <v>152</v>
      </c>
      <c r="K18" s="20">
        <f t="shared" si="0"/>
        <v>4</v>
      </c>
      <c r="L18" s="22">
        <f t="shared" si="1"/>
        <v>0.1312786397091689</v>
      </c>
      <c r="M18" s="61">
        <f t="shared" si="2"/>
        <v>177.4375</v>
      </c>
      <c r="N18" s="73">
        <f t="shared" si="3"/>
        <v>177.4375</v>
      </c>
      <c r="O18" s="98">
        <v>166.18</v>
      </c>
      <c r="P18" s="98">
        <v>166.95</v>
      </c>
      <c r="Q18" s="98">
        <v>153.63</v>
      </c>
      <c r="R18" s="98">
        <v>158.08</v>
      </c>
    </row>
    <row r="19" spans="1:18" ht="75.75" customHeight="1" thickBot="1">
      <c r="A19" s="99" t="s">
        <v>168</v>
      </c>
      <c r="B19" s="46" t="s">
        <v>32</v>
      </c>
      <c r="C19" s="97" t="s">
        <v>232</v>
      </c>
      <c r="D19" s="42" t="s">
        <v>17</v>
      </c>
      <c r="E19" s="39">
        <v>158.97</v>
      </c>
      <c r="F19" s="39">
        <v>135</v>
      </c>
      <c r="G19" s="39"/>
      <c r="H19" s="39">
        <v>119</v>
      </c>
      <c r="I19" s="39">
        <v>160</v>
      </c>
      <c r="J19" s="39">
        <v>134</v>
      </c>
      <c r="K19" s="20">
        <f t="shared" si="0"/>
        <v>5</v>
      </c>
      <c r="L19" s="22">
        <f t="shared" si="1"/>
        <v>0.1251313951841133</v>
      </c>
      <c r="M19" s="61">
        <f t="shared" si="2"/>
        <v>141.394</v>
      </c>
      <c r="N19" s="73">
        <f t="shared" si="3"/>
        <v>141.394</v>
      </c>
      <c r="O19" s="98">
        <v>143.66</v>
      </c>
      <c r="P19" s="98">
        <v>147.59</v>
      </c>
      <c r="Q19" s="98">
        <v>154.66</v>
      </c>
      <c r="R19" s="98">
        <v>147.99</v>
      </c>
    </row>
    <row r="20" spans="1:18" ht="52.5" customHeight="1" thickBot="1">
      <c r="A20" s="99" t="s">
        <v>169</v>
      </c>
      <c r="B20" s="46" t="s">
        <v>32</v>
      </c>
      <c r="C20" s="100" t="s">
        <v>172</v>
      </c>
      <c r="D20" s="42" t="s">
        <v>89</v>
      </c>
      <c r="E20" s="39">
        <v>162.2</v>
      </c>
      <c r="F20" s="39">
        <v>160</v>
      </c>
      <c r="G20" s="39"/>
      <c r="H20" s="39">
        <v>73.5</v>
      </c>
      <c r="I20" s="39">
        <v>135</v>
      </c>
      <c r="J20" s="39">
        <v>138</v>
      </c>
      <c r="K20" s="20">
        <f t="shared" si="0"/>
        <v>5</v>
      </c>
      <c r="L20" s="22">
        <f t="shared" si="1"/>
        <v>0.26824668644634725</v>
      </c>
      <c r="M20" s="61">
        <f t="shared" si="2"/>
        <v>133.74</v>
      </c>
      <c r="N20" s="73">
        <f t="shared" si="3"/>
        <v>133.74</v>
      </c>
      <c r="O20" s="98">
        <v>123.24</v>
      </c>
      <c r="P20" s="98">
        <v>132.59</v>
      </c>
      <c r="Q20" s="98">
        <v>121.07</v>
      </c>
      <c r="R20" s="98">
        <v>127.5</v>
      </c>
    </row>
    <row r="21" spans="1:18" ht="48.75" customHeight="1" thickBot="1">
      <c r="A21" s="99" t="s">
        <v>169</v>
      </c>
      <c r="B21" s="70" t="s">
        <v>32</v>
      </c>
      <c r="C21" s="101" t="s">
        <v>191</v>
      </c>
      <c r="D21" s="101" t="s">
        <v>89</v>
      </c>
      <c r="E21" s="39">
        <v>166.31</v>
      </c>
      <c r="F21" s="39">
        <v>160</v>
      </c>
      <c r="G21" s="39"/>
      <c r="H21" s="39">
        <v>84.3</v>
      </c>
      <c r="I21" s="39">
        <v>150</v>
      </c>
      <c r="J21" s="39">
        <v>138</v>
      </c>
      <c r="K21" s="20">
        <f t="shared" si="0"/>
        <v>5</v>
      </c>
      <c r="L21" s="22">
        <f t="shared" si="1"/>
        <v>0.2346143473154405</v>
      </c>
      <c r="M21" s="61">
        <f t="shared" si="2"/>
        <v>139.722</v>
      </c>
      <c r="N21" s="73">
        <f t="shared" si="3"/>
        <v>139.722</v>
      </c>
      <c r="O21" s="98">
        <v>133.63</v>
      </c>
      <c r="P21" s="98">
        <v>144.58</v>
      </c>
      <c r="Q21" s="98">
        <v>140.63</v>
      </c>
      <c r="R21" s="98">
        <v>134.75</v>
      </c>
    </row>
    <row r="22" spans="1:18" ht="69.75" customHeight="1" thickBot="1">
      <c r="A22" s="99" t="s">
        <v>170</v>
      </c>
      <c r="B22" s="42" t="s">
        <v>32</v>
      </c>
      <c r="C22" s="42" t="s">
        <v>173</v>
      </c>
      <c r="D22" s="42" t="s">
        <v>89</v>
      </c>
      <c r="E22" s="39">
        <v>196.68</v>
      </c>
      <c r="F22" s="39">
        <v>180</v>
      </c>
      <c r="G22" s="39">
        <v>100</v>
      </c>
      <c r="H22" s="39">
        <v>109.1</v>
      </c>
      <c r="I22" s="39">
        <v>180</v>
      </c>
      <c r="J22" s="39">
        <v>147</v>
      </c>
      <c r="K22" s="20">
        <f t="shared" si="0"/>
        <v>6</v>
      </c>
      <c r="L22" s="22">
        <f t="shared" si="1"/>
        <v>0.26511959736233714</v>
      </c>
      <c r="M22" s="61">
        <f t="shared" si="2"/>
        <v>152.13</v>
      </c>
      <c r="N22" s="73">
        <f t="shared" si="3"/>
        <v>152.13</v>
      </c>
      <c r="O22" s="98">
        <v>156.59</v>
      </c>
      <c r="P22" s="98">
        <v>166.02</v>
      </c>
      <c r="Q22" s="98">
        <v>154.48</v>
      </c>
      <c r="R22" s="98">
        <v>17.37</v>
      </c>
    </row>
    <row r="24" spans="1:15" ht="29.25" customHeight="1">
      <c r="A24" s="130" t="s">
        <v>231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3"/>
      <c r="O24" s="3"/>
    </row>
  </sheetData>
  <sheetProtection/>
  <mergeCells count="44">
    <mergeCell ref="R5:R7"/>
    <mergeCell ref="A8:R8"/>
    <mergeCell ref="R13:R15"/>
    <mergeCell ref="A16:R16"/>
    <mergeCell ref="H6:H7"/>
    <mergeCell ref="N5:N7"/>
    <mergeCell ref="N13:N15"/>
    <mergeCell ref="C13:C15"/>
    <mergeCell ref="B5:B7"/>
    <mergeCell ref="A12:M12"/>
    <mergeCell ref="Q5:Q7"/>
    <mergeCell ref="Q13:Q15"/>
    <mergeCell ref="D5:D7"/>
    <mergeCell ref="A24:M24"/>
    <mergeCell ref="E13:J13"/>
    <mergeCell ref="J14:J15"/>
    <mergeCell ref="M13:M15"/>
    <mergeCell ref="O5:O7"/>
    <mergeCell ref="O13:O15"/>
    <mergeCell ref="G14:G15"/>
    <mergeCell ref="L13:L15"/>
    <mergeCell ref="K13:K15"/>
    <mergeCell ref="E14:E15"/>
    <mergeCell ref="F6:F7"/>
    <mergeCell ref="J6:J7"/>
    <mergeCell ref="F14:F15"/>
    <mergeCell ref="K1:M1"/>
    <mergeCell ref="K5:K7"/>
    <mergeCell ref="L5:L7"/>
    <mergeCell ref="M5:M7"/>
    <mergeCell ref="A3:M3"/>
    <mergeCell ref="C5:C7"/>
    <mergeCell ref="E5:J5"/>
    <mergeCell ref="E6:E7"/>
    <mergeCell ref="P5:P7"/>
    <mergeCell ref="I6:I7"/>
    <mergeCell ref="A5:A7"/>
    <mergeCell ref="G6:G7"/>
    <mergeCell ref="A13:A15"/>
    <mergeCell ref="P13:P15"/>
    <mergeCell ref="H14:H15"/>
    <mergeCell ref="D13:D15"/>
    <mergeCell ref="B13:B15"/>
    <mergeCell ref="I14:I15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80" zoomScaleNormal="80" zoomScalePageLayoutView="0" workbookViewId="0" topLeftCell="A1">
      <selection activeCell="P1" sqref="P1:S16384"/>
    </sheetView>
  </sheetViews>
  <sheetFormatPr defaultColWidth="9.140625" defaultRowHeight="15"/>
  <cols>
    <col min="1" max="1" width="12.00390625" style="8" customWidth="1"/>
    <col min="2" max="2" width="9.140625" style="8" customWidth="1"/>
    <col min="3" max="3" width="22.8515625" style="8" customWidth="1"/>
    <col min="4" max="4" width="18.421875" style="8" customWidth="1"/>
    <col min="5" max="7" width="9.57421875" style="43" customWidth="1"/>
    <col min="8" max="8" width="12.140625" style="43" customWidth="1"/>
    <col min="9" max="9" width="11.00390625" style="43" customWidth="1"/>
    <col min="10" max="10" width="11.28125" style="43" customWidth="1"/>
    <col min="11" max="11" width="12.28125" style="43" customWidth="1"/>
    <col min="12" max="12" width="8.7109375" style="9" customWidth="1"/>
    <col min="13" max="13" width="10.421875" style="9" customWidth="1"/>
    <col min="14" max="14" width="15.57421875" style="9" customWidth="1"/>
    <col min="15" max="15" width="14.28125" style="9" customWidth="1"/>
    <col min="16" max="16" width="14.28125" style="9" hidden="1" customWidth="1"/>
    <col min="17" max="17" width="14.57421875" style="8" hidden="1" customWidth="1"/>
    <col min="18" max="18" width="13.28125" style="8" hidden="1" customWidth="1"/>
    <col min="19" max="19" width="13.7109375" style="8" hidden="1" customWidth="1"/>
    <col min="20" max="16384" width="9.140625" style="8" customWidth="1"/>
  </cols>
  <sheetData>
    <row r="1" spans="12:16" ht="19.5" customHeight="1">
      <c r="L1" s="153" t="s">
        <v>67</v>
      </c>
      <c r="M1" s="153"/>
      <c r="N1" s="153"/>
      <c r="O1" s="8"/>
      <c r="P1" s="8"/>
    </row>
    <row r="3" spans="1:17" ht="33" customHeight="1">
      <c r="A3" s="154" t="s">
        <v>290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6"/>
      <c r="P3" s="16"/>
      <c r="Q3" s="16"/>
    </row>
    <row r="4" spans="1:17" ht="13.5">
      <c r="A4" s="16"/>
      <c r="B4" s="16"/>
      <c r="C4" s="16"/>
      <c r="D4" s="16"/>
      <c r="E4" s="75"/>
      <c r="F4" s="75"/>
      <c r="G4" s="75"/>
      <c r="H4" s="75"/>
      <c r="I4" s="75"/>
      <c r="J4" s="75"/>
      <c r="K4" s="75"/>
      <c r="L4" s="17"/>
      <c r="M4" s="17"/>
      <c r="N4" s="17"/>
      <c r="O4" s="17"/>
      <c r="P4" s="17"/>
      <c r="Q4" s="16"/>
    </row>
    <row r="5" spans="1:19" s="10" customFormat="1" ht="18" customHeight="1">
      <c r="A5" s="123" t="s">
        <v>53</v>
      </c>
      <c r="B5" s="123" t="s">
        <v>31</v>
      </c>
      <c r="C5" s="123" t="s">
        <v>52</v>
      </c>
      <c r="D5" s="123" t="s">
        <v>18</v>
      </c>
      <c r="E5" s="123" t="s">
        <v>65</v>
      </c>
      <c r="F5" s="123"/>
      <c r="G5" s="123"/>
      <c r="H5" s="123"/>
      <c r="I5" s="123"/>
      <c r="J5" s="123"/>
      <c r="K5" s="123"/>
      <c r="L5" s="123" t="s">
        <v>55</v>
      </c>
      <c r="M5" s="123" t="s">
        <v>56</v>
      </c>
      <c r="N5" s="133" t="s">
        <v>268</v>
      </c>
      <c r="O5" s="149" t="s">
        <v>285</v>
      </c>
      <c r="P5" s="120" t="s">
        <v>271</v>
      </c>
      <c r="Q5" s="120" t="s">
        <v>275</v>
      </c>
      <c r="R5" s="120" t="s">
        <v>277</v>
      </c>
      <c r="S5" s="120" t="s">
        <v>278</v>
      </c>
    </row>
    <row r="6" spans="1:19" s="10" customFormat="1" ht="32.25" customHeight="1">
      <c r="A6" s="123"/>
      <c r="B6" s="123"/>
      <c r="C6" s="123"/>
      <c r="D6" s="123"/>
      <c r="E6" s="123" t="s">
        <v>309</v>
      </c>
      <c r="F6" s="123" t="s">
        <v>311</v>
      </c>
      <c r="G6" s="121" t="s">
        <v>312</v>
      </c>
      <c r="H6" s="151" t="s">
        <v>300</v>
      </c>
      <c r="I6" s="151" t="s">
        <v>302</v>
      </c>
      <c r="J6" s="151" t="s">
        <v>301</v>
      </c>
      <c r="K6" s="151" t="s">
        <v>303</v>
      </c>
      <c r="L6" s="123"/>
      <c r="M6" s="123"/>
      <c r="N6" s="133"/>
      <c r="O6" s="149"/>
      <c r="P6" s="120"/>
      <c r="Q6" s="120"/>
      <c r="R6" s="120"/>
      <c r="S6" s="120"/>
    </row>
    <row r="7" spans="1:19" s="10" customFormat="1" ht="120.75" customHeight="1">
      <c r="A7" s="123"/>
      <c r="B7" s="123"/>
      <c r="C7" s="123"/>
      <c r="D7" s="123"/>
      <c r="E7" s="150"/>
      <c r="F7" s="150"/>
      <c r="G7" s="132"/>
      <c r="H7" s="152"/>
      <c r="I7" s="122"/>
      <c r="J7" s="152"/>
      <c r="K7" s="122"/>
      <c r="L7" s="123"/>
      <c r="M7" s="123"/>
      <c r="N7" s="133"/>
      <c r="O7" s="149"/>
      <c r="P7" s="120"/>
      <c r="Q7" s="120"/>
      <c r="R7" s="120"/>
      <c r="S7" s="120"/>
    </row>
    <row r="8" spans="1:19" ht="49.5" customHeight="1">
      <c r="A8" s="142" t="s">
        <v>33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</row>
    <row r="9" spans="1:19" ht="60.75" customHeight="1">
      <c r="A9" s="74" t="s">
        <v>34</v>
      </c>
      <c r="B9" s="44" t="s">
        <v>32</v>
      </c>
      <c r="C9" s="41" t="s">
        <v>177</v>
      </c>
      <c r="D9" s="41" t="s">
        <v>90</v>
      </c>
      <c r="E9" s="53">
        <v>32</v>
      </c>
      <c r="F9" s="53">
        <v>25</v>
      </c>
      <c r="G9" s="53">
        <v>35</v>
      </c>
      <c r="H9" s="53">
        <v>28.8</v>
      </c>
      <c r="I9" s="53"/>
      <c r="J9" s="53"/>
      <c r="K9" s="53"/>
      <c r="L9" s="1">
        <f aca="true" t="shared" si="0" ref="L9:L16">COUNT(E9:K9)</f>
        <v>4</v>
      </c>
      <c r="M9" s="2">
        <f aca="true" t="shared" si="1" ref="M9:M16">STDEVA(E9:K9)/(SUM(E9:K9)/COUNTIF(E9:K9,"&gt;0"))</f>
        <v>0.1421400444327177</v>
      </c>
      <c r="N9" s="58">
        <f aca="true" t="shared" si="2" ref="N9:N16">1/L9*(SUM(E9:K9))</f>
        <v>30.2</v>
      </c>
      <c r="O9" s="57">
        <f>N9</f>
        <v>30.2</v>
      </c>
      <c r="P9" s="77">
        <v>32.25</v>
      </c>
      <c r="Q9" s="77">
        <v>33.56</v>
      </c>
      <c r="R9" s="77">
        <v>26.36</v>
      </c>
      <c r="S9" s="77">
        <v>20.49</v>
      </c>
    </row>
    <row r="10" spans="1:19" ht="57.75" customHeight="1">
      <c r="A10" s="74" t="s">
        <v>35</v>
      </c>
      <c r="B10" s="44" t="s">
        <v>32</v>
      </c>
      <c r="C10" s="41" t="s">
        <v>177</v>
      </c>
      <c r="D10" s="41" t="s">
        <v>90</v>
      </c>
      <c r="E10" s="53">
        <v>28</v>
      </c>
      <c r="F10" s="53">
        <v>25</v>
      </c>
      <c r="G10" s="53">
        <v>35</v>
      </c>
      <c r="H10" s="53">
        <v>23.3</v>
      </c>
      <c r="I10" s="53"/>
      <c r="J10" s="53"/>
      <c r="K10" s="53"/>
      <c r="L10" s="1">
        <f t="shared" si="0"/>
        <v>4</v>
      </c>
      <c r="M10" s="2">
        <f t="shared" si="1"/>
        <v>0.18555000019406037</v>
      </c>
      <c r="N10" s="58">
        <f t="shared" si="2"/>
        <v>27.825</v>
      </c>
      <c r="O10" s="57">
        <f aca="true" t="shared" si="3" ref="O10:O16">N10</f>
        <v>27.825</v>
      </c>
      <c r="P10" s="77">
        <v>29.25</v>
      </c>
      <c r="Q10" s="77">
        <v>27.86</v>
      </c>
      <c r="R10" s="77">
        <v>21.74</v>
      </c>
      <c r="S10" s="77">
        <v>20.85</v>
      </c>
    </row>
    <row r="11" spans="1:19" ht="45.75" customHeight="1">
      <c r="A11" s="74" t="s">
        <v>60</v>
      </c>
      <c r="B11" s="44" t="s">
        <v>32</v>
      </c>
      <c r="C11" s="41" t="s">
        <v>178</v>
      </c>
      <c r="D11" s="41" t="s">
        <v>90</v>
      </c>
      <c r="E11" s="53">
        <v>28</v>
      </c>
      <c r="F11" s="53">
        <v>25</v>
      </c>
      <c r="G11" s="53"/>
      <c r="H11" s="53"/>
      <c r="I11" s="53"/>
      <c r="J11" s="53">
        <v>25.5</v>
      </c>
      <c r="K11" s="53"/>
      <c r="L11" s="1">
        <f t="shared" si="0"/>
        <v>3</v>
      </c>
      <c r="M11" s="2">
        <f t="shared" si="1"/>
        <v>0.061424527140082515</v>
      </c>
      <c r="N11" s="58">
        <f t="shared" si="2"/>
        <v>26.166666666666664</v>
      </c>
      <c r="O11" s="57">
        <f t="shared" si="3"/>
        <v>26.166666666666664</v>
      </c>
      <c r="P11" s="77">
        <v>37.2</v>
      </c>
      <c r="Q11" s="77">
        <v>32.97</v>
      </c>
      <c r="R11" s="77">
        <v>17.28</v>
      </c>
      <c r="S11" s="77">
        <v>16.21</v>
      </c>
    </row>
    <row r="12" spans="1:19" ht="48" customHeight="1">
      <c r="A12" s="74" t="s">
        <v>174</v>
      </c>
      <c r="B12" s="44" t="s">
        <v>32</v>
      </c>
      <c r="C12" s="41" t="s">
        <v>179</v>
      </c>
      <c r="D12" s="41" t="s">
        <v>111</v>
      </c>
      <c r="E12" s="53">
        <v>230</v>
      </c>
      <c r="F12" s="53">
        <v>160</v>
      </c>
      <c r="G12" s="53">
        <v>190</v>
      </c>
      <c r="H12" s="53"/>
      <c r="I12" s="53">
        <v>240</v>
      </c>
      <c r="J12" s="53"/>
      <c r="K12" s="53"/>
      <c r="L12" s="1">
        <f t="shared" si="0"/>
        <v>4</v>
      </c>
      <c r="M12" s="2">
        <f t="shared" si="1"/>
        <v>0.18033392693348646</v>
      </c>
      <c r="N12" s="58">
        <f t="shared" si="2"/>
        <v>205</v>
      </c>
      <c r="O12" s="57">
        <f t="shared" si="3"/>
        <v>205</v>
      </c>
      <c r="P12" s="77">
        <v>207.5</v>
      </c>
      <c r="Q12" s="77">
        <v>220</v>
      </c>
      <c r="R12" s="77">
        <v>233.33</v>
      </c>
      <c r="S12" s="77">
        <v>192.5</v>
      </c>
    </row>
    <row r="13" spans="1:19" ht="60" customHeight="1">
      <c r="A13" s="74" t="s">
        <v>36</v>
      </c>
      <c r="B13" s="44" t="s">
        <v>32</v>
      </c>
      <c r="C13" s="41" t="s">
        <v>182</v>
      </c>
      <c r="D13" s="41" t="s">
        <v>90</v>
      </c>
      <c r="E13" s="53">
        <v>31</v>
      </c>
      <c r="F13" s="53">
        <v>25</v>
      </c>
      <c r="G13" s="53">
        <v>45</v>
      </c>
      <c r="H13" s="53"/>
      <c r="I13" s="53"/>
      <c r="J13" s="53"/>
      <c r="K13" s="53">
        <v>28.25</v>
      </c>
      <c r="L13" s="1">
        <f t="shared" si="0"/>
        <v>4</v>
      </c>
      <c r="M13" s="2">
        <f t="shared" si="1"/>
        <v>0.27254659273322424</v>
      </c>
      <c r="N13" s="58">
        <f t="shared" si="2"/>
        <v>32.3125</v>
      </c>
      <c r="O13" s="57">
        <f t="shared" si="3"/>
        <v>32.3125</v>
      </c>
      <c r="P13" s="77">
        <v>31.5</v>
      </c>
      <c r="Q13" s="77">
        <v>30.86</v>
      </c>
      <c r="R13" s="77">
        <v>28</v>
      </c>
      <c r="S13" s="77">
        <v>20.68</v>
      </c>
    </row>
    <row r="14" spans="1:19" ht="63.75" customHeight="1">
      <c r="A14" s="74" t="s">
        <v>175</v>
      </c>
      <c r="B14" s="44" t="s">
        <v>32</v>
      </c>
      <c r="C14" s="41" t="s">
        <v>180</v>
      </c>
      <c r="D14" s="41" t="s">
        <v>90</v>
      </c>
      <c r="E14" s="53">
        <v>30</v>
      </c>
      <c r="F14" s="53">
        <v>27</v>
      </c>
      <c r="G14" s="53">
        <v>29</v>
      </c>
      <c r="H14" s="53">
        <v>20.7</v>
      </c>
      <c r="I14" s="53"/>
      <c r="J14" s="53"/>
      <c r="K14" s="53"/>
      <c r="L14" s="1">
        <f t="shared" si="0"/>
        <v>4</v>
      </c>
      <c r="M14" s="2">
        <f t="shared" si="1"/>
        <v>0.15647710712982377</v>
      </c>
      <c r="N14" s="58">
        <f t="shared" si="2"/>
        <v>26.675</v>
      </c>
      <c r="O14" s="57">
        <f t="shared" si="3"/>
        <v>26.675</v>
      </c>
      <c r="P14" s="77">
        <v>26.2</v>
      </c>
      <c r="Q14" s="77">
        <v>23.9</v>
      </c>
      <c r="R14" s="77">
        <v>18.4</v>
      </c>
      <c r="S14" s="77">
        <v>14.73</v>
      </c>
    </row>
    <row r="15" spans="1:19" ht="85.5" customHeight="1">
      <c r="A15" s="74" t="s">
        <v>176</v>
      </c>
      <c r="B15" s="44" t="s">
        <v>11</v>
      </c>
      <c r="C15" s="41" t="s">
        <v>181</v>
      </c>
      <c r="D15" s="41" t="s">
        <v>114</v>
      </c>
      <c r="E15" s="53">
        <v>230</v>
      </c>
      <c r="F15" s="53">
        <v>150</v>
      </c>
      <c r="G15" s="53">
        <v>240</v>
      </c>
      <c r="H15" s="53"/>
      <c r="I15" s="53"/>
      <c r="J15" s="53"/>
      <c r="K15" s="53">
        <v>180.8</v>
      </c>
      <c r="L15" s="1">
        <f t="shared" si="0"/>
        <v>4</v>
      </c>
      <c r="M15" s="2">
        <f t="shared" si="1"/>
        <v>0.21130071627881694</v>
      </c>
      <c r="N15" s="58">
        <f t="shared" si="2"/>
        <v>200.2</v>
      </c>
      <c r="O15" s="57">
        <f t="shared" si="3"/>
        <v>200.2</v>
      </c>
      <c r="P15" s="77">
        <v>186.25</v>
      </c>
      <c r="Q15" s="77">
        <v>138.76</v>
      </c>
      <c r="R15" s="77">
        <v>154.25</v>
      </c>
      <c r="S15" s="77">
        <v>98.57</v>
      </c>
    </row>
    <row r="16" spans="1:19" ht="60.75" customHeight="1">
      <c r="A16" s="74" t="s">
        <v>13</v>
      </c>
      <c r="B16" s="44" t="s">
        <v>11</v>
      </c>
      <c r="C16" s="41" t="s">
        <v>183</v>
      </c>
      <c r="D16" s="41" t="s">
        <v>14</v>
      </c>
      <c r="E16" s="53">
        <v>230</v>
      </c>
      <c r="F16" s="53">
        <v>150</v>
      </c>
      <c r="G16" s="53">
        <v>210</v>
      </c>
      <c r="H16" s="53"/>
      <c r="I16" s="53"/>
      <c r="J16" s="53"/>
      <c r="K16" s="53">
        <v>180.8</v>
      </c>
      <c r="L16" s="1">
        <f t="shared" si="0"/>
        <v>4</v>
      </c>
      <c r="M16" s="2">
        <f t="shared" si="1"/>
        <v>0.18114646528025927</v>
      </c>
      <c r="N16" s="58">
        <f t="shared" si="2"/>
        <v>192.7</v>
      </c>
      <c r="O16" s="57">
        <f t="shared" si="3"/>
        <v>192.7</v>
      </c>
      <c r="P16" s="77">
        <v>185</v>
      </c>
      <c r="Q16" s="77">
        <v>135.8</v>
      </c>
      <c r="R16" s="77">
        <v>180.6</v>
      </c>
      <c r="S16" s="77">
        <v>144.46</v>
      </c>
    </row>
    <row r="17" spans="1:14" s="56" customFormat="1" ht="36.75" customHeight="1">
      <c r="A17" s="155" t="s">
        <v>219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</sheetData>
  <sheetProtection/>
  <mergeCells count="24">
    <mergeCell ref="A17:N17"/>
    <mergeCell ref="L5:L7"/>
    <mergeCell ref="M5:M7"/>
    <mergeCell ref="N5:N7"/>
    <mergeCell ref="A5:A7"/>
    <mergeCell ref="P5:P7"/>
    <mergeCell ref="G6:G7"/>
    <mergeCell ref="A8:S8"/>
    <mergeCell ref="R5:R7"/>
    <mergeCell ref="S5:S7"/>
    <mergeCell ref="L1:N1"/>
    <mergeCell ref="A3:N3"/>
    <mergeCell ref="E5:K5"/>
    <mergeCell ref="E6:E7"/>
    <mergeCell ref="B5:B7"/>
    <mergeCell ref="J6:J7"/>
    <mergeCell ref="Q5:Q7"/>
    <mergeCell ref="O5:O7"/>
    <mergeCell ref="D5:D7"/>
    <mergeCell ref="F6:F7"/>
    <mergeCell ref="H6:H7"/>
    <mergeCell ref="C5:C7"/>
    <mergeCell ref="I6:I7"/>
    <mergeCell ref="K6:K7"/>
  </mergeCells>
  <dataValidations count="1">
    <dataValidation type="list" allowBlank="1" showInputMessage="1" showErrorMessage="1" sqref="B15:B16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80" zoomScaleNormal="80" zoomScalePageLayoutView="0" workbookViewId="0" topLeftCell="A1">
      <selection activeCell="O1" sqref="O1:R16384"/>
    </sheetView>
  </sheetViews>
  <sheetFormatPr defaultColWidth="9.140625" defaultRowHeight="15"/>
  <cols>
    <col min="1" max="1" width="14.140625" style="11" customWidth="1"/>
    <col min="2" max="2" width="8.421875" style="11" customWidth="1"/>
    <col min="3" max="3" width="23.7109375" style="11" customWidth="1"/>
    <col min="4" max="4" width="19.8515625" style="11" customWidth="1"/>
    <col min="5" max="6" width="11.140625" style="12" customWidth="1"/>
    <col min="7" max="7" width="11.57421875" style="12" customWidth="1"/>
    <col min="8" max="8" width="12.140625" style="12" customWidth="1"/>
    <col min="9" max="9" width="11.8515625" style="12" customWidth="1"/>
    <col min="10" max="10" width="12.57421875" style="12" customWidth="1"/>
    <col min="11" max="11" width="8.57421875" style="12" customWidth="1"/>
    <col min="12" max="12" width="8.28125" style="12" customWidth="1"/>
    <col min="13" max="13" width="21.28125" style="12" customWidth="1"/>
    <col min="14" max="14" width="15.7109375" style="12" customWidth="1"/>
    <col min="15" max="15" width="15.7109375" style="12" hidden="1" customWidth="1"/>
    <col min="16" max="16" width="14.57421875" style="11" hidden="1" customWidth="1"/>
    <col min="17" max="17" width="14.7109375" style="11" hidden="1" customWidth="1"/>
    <col min="18" max="18" width="15.28125" style="11" hidden="1" customWidth="1"/>
    <col min="19" max="16384" width="9.140625" style="11" customWidth="1"/>
  </cols>
  <sheetData>
    <row r="1" spans="12:15" ht="20.25" customHeight="1">
      <c r="L1" s="156" t="s">
        <v>68</v>
      </c>
      <c r="M1" s="156"/>
      <c r="N1" s="11"/>
      <c r="O1" s="11"/>
    </row>
    <row r="2" ht="21" customHeight="1" hidden="1"/>
    <row r="3" spans="1:15" ht="27.75" customHeight="1">
      <c r="A3" s="157" t="s">
        <v>291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1"/>
      <c r="O3" s="11"/>
    </row>
    <row r="4" spans="1:15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8" s="14" customFormat="1" ht="30.75" customHeight="1">
      <c r="A5" s="123" t="s">
        <v>53</v>
      </c>
      <c r="B5" s="123" t="s">
        <v>31</v>
      </c>
      <c r="C5" s="123" t="s">
        <v>52</v>
      </c>
      <c r="D5" s="123" t="s">
        <v>19</v>
      </c>
      <c r="E5" s="136" t="s">
        <v>65</v>
      </c>
      <c r="F5" s="136"/>
      <c r="G5" s="136"/>
      <c r="H5" s="136"/>
      <c r="I5" s="136"/>
      <c r="J5" s="136"/>
      <c r="K5" s="123" t="s">
        <v>55</v>
      </c>
      <c r="L5" s="121" t="s">
        <v>56</v>
      </c>
      <c r="M5" s="133" t="s">
        <v>268</v>
      </c>
      <c r="N5" s="149" t="s">
        <v>285</v>
      </c>
      <c r="O5" s="120" t="s">
        <v>271</v>
      </c>
      <c r="P5" s="120" t="s">
        <v>275</v>
      </c>
      <c r="Q5" s="120" t="s">
        <v>277</v>
      </c>
      <c r="R5" s="120" t="s">
        <v>278</v>
      </c>
    </row>
    <row r="6" spans="1:18" s="14" customFormat="1" ht="36" customHeight="1">
      <c r="A6" s="123"/>
      <c r="B6" s="123"/>
      <c r="C6" s="123"/>
      <c r="D6" s="123"/>
      <c r="E6" s="121" t="s">
        <v>318</v>
      </c>
      <c r="F6" s="121" t="s">
        <v>307</v>
      </c>
      <c r="G6" s="121" t="s">
        <v>308</v>
      </c>
      <c r="H6" s="121" t="s">
        <v>309</v>
      </c>
      <c r="I6" s="121" t="s">
        <v>311</v>
      </c>
      <c r="J6" s="121" t="s">
        <v>312</v>
      </c>
      <c r="K6" s="123"/>
      <c r="L6" s="131"/>
      <c r="M6" s="133"/>
      <c r="N6" s="149"/>
      <c r="O6" s="120"/>
      <c r="P6" s="120"/>
      <c r="Q6" s="120"/>
      <c r="R6" s="120"/>
    </row>
    <row r="7" spans="1:18" s="14" customFormat="1" ht="82.5" customHeight="1">
      <c r="A7" s="121"/>
      <c r="B7" s="121"/>
      <c r="C7" s="121"/>
      <c r="D7" s="121"/>
      <c r="E7" s="159"/>
      <c r="F7" s="167"/>
      <c r="G7" s="167"/>
      <c r="H7" s="159"/>
      <c r="I7" s="160"/>
      <c r="J7" s="167"/>
      <c r="K7" s="121"/>
      <c r="L7" s="131"/>
      <c r="M7" s="163"/>
      <c r="N7" s="164"/>
      <c r="O7" s="158"/>
      <c r="P7" s="158"/>
      <c r="Q7" s="158"/>
      <c r="R7" s="158"/>
    </row>
    <row r="8" spans="1:18" s="15" customFormat="1" ht="27.75" customHeight="1">
      <c r="A8" s="161" t="s">
        <v>16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</row>
    <row r="9" spans="1:18" s="15" customFormat="1" ht="78" customHeight="1">
      <c r="A9" s="44" t="s">
        <v>154</v>
      </c>
      <c r="B9" s="44" t="s">
        <v>32</v>
      </c>
      <c r="C9" s="41" t="s">
        <v>184</v>
      </c>
      <c r="D9" s="41" t="s">
        <v>234</v>
      </c>
      <c r="E9" s="53">
        <v>380</v>
      </c>
      <c r="F9" s="53">
        <v>350</v>
      </c>
      <c r="G9" s="53">
        <v>345</v>
      </c>
      <c r="H9" s="53">
        <v>410</v>
      </c>
      <c r="I9" s="53">
        <v>300</v>
      </c>
      <c r="J9" s="53">
        <v>410</v>
      </c>
      <c r="K9" s="1">
        <f>COUNT(E9:J9)</f>
        <v>6</v>
      </c>
      <c r="L9" s="2">
        <f>STDEVA(E9:J9)/(SUM(E9:J9)/COUNTIF(E9:J9,"&gt;0"))</f>
        <v>0.11674787476262963</v>
      </c>
      <c r="M9" s="58">
        <f>1/K9*(SUM(E9:J9))</f>
        <v>365.8333333333333</v>
      </c>
      <c r="N9" s="57">
        <f>M9</f>
        <v>365.8333333333333</v>
      </c>
      <c r="O9" s="77">
        <v>361</v>
      </c>
      <c r="P9" s="77">
        <v>380</v>
      </c>
      <c r="Q9" s="77">
        <v>408.33</v>
      </c>
      <c r="R9" s="77">
        <v>359</v>
      </c>
    </row>
    <row r="10" spans="1:18" s="15" customFormat="1" ht="78" customHeight="1">
      <c r="A10" s="44" t="s">
        <v>154</v>
      </c>
      <c r="B10" s="44" t="s">
        <v>32</v>
      </c>
      <c r="C10" s="41" t="s">
        <v>235</v>
      </c>
      <c r="D10" s="41" t="s">
        <v>240</v>
      </c>
      <c r="E10" s="53">
        <v>480</v>
      </c>
      <c r="F10" s="53">
        <v>410</v>
      </c>
      <c r="G10" s="53">
        <v>480</v>
      </c>
      <c r="H10" s="53">
        <v>515</v>
      </c>
      <c r="I10" s="53">
        <v>420</v>
      </c>
      <c r="J10" s="53">
        <v>560</v>
      </c>
      <c r="K10" s="1">
        <f>COUNT(E10:J10)</f>
        <v>6</v>
      </c>
      <c r="L10" s="2">
        <f>STDEVA(E10:J10)/(SUM(E10:J10)/COUNTIF(E10:J10,"&gt;0"))</f>
        <v>0.11879164649961699</v>
      </c>
      <c r="M10" s="58">
        <f>1/K10*(SUM(E10:J10))</f>
        <v>477.5</v>
      </c>
      <c r="N10" s="57">
        <f>M10</f>
        <v>477.5</v>
      </c>
      <c r="O10" s="77">
        <v>470.83</v>
      </c>
      <c r="P10" s="77">
        <v>503.33</v>
      </c>
      <c r="Q10" s="77">
        <v>488.33</v>
      </c>
      <c r="R10" s="77" t="s">
        <v>304</v>
      </c>
    </row>
    <row r="11" spans="1:18" s="15" customFormat="1" ht="72" customHeight="1">
      <c r="A11" s="44" t="s">
        <v>236</v>
      </c>
      <c r="B11" s="44" t="s">
        <v>32</v>
      </c>
      <c r="C11" s="41" t="s">
        <v>237</v>
      </c>
      <c r="D11" s="41" t="s">
        <v>12</v>
      </c>
      <c r="E11" s="53">
        <v>230</v>
      </c>
      <c r="F11" s="53">
        <v>180</v>
      </c>
      <c r="G11" s="53">
        <v>245</v>
      </c>
      <c r="H11" s="53">
        <v>250</v>
      </c>
      <c r="I11" s="53">
        <v>230</v>
      </c>
      <c r="J11" s="53">
        <v>270</v>
      </c>
      <c r="K11" s="1">
        <f>COUNT(E11:J11)</f>
        <v>6</v>
      </c>
      <c r="L11" s="2">
        <f>STDEVA(E11:J11)/(SUM(E11:J11)/COUNTIF(E11:J11,"&gt;0"))</f>
        <v>0.12982253230857652</v>
      </c>
      <c r="M11" s="58">
        <f>1/K11*(SUM(E11:J11))</f>
        <v>234.16666666666666</v>
      </c>
      <c r="N11" s="57">
        <f>M11</f>
        <v>234.16666666666666</v>
      </c>
      <c r="O11" s="77">
        <v>227.5</v>
      </c>
      <c r="P11" s="77">
        <v>246.67</v>
      </c>
      <c r="Q11" s="77">
        <v>211</v>
      </c>
      <c r="R11" s="77">
        <v>208.75</v>
      </c>
    </row>
    <row r="12" spans="1:18" s="15" customFormat="1" ht="72" customHeight="1">
      <c r="A12" s="44" t="s">
        <v>236</v>
      </c>
      <c r="B12" s="44" t="s">
        <v>32</v>
      </c>
      <c r="C12" s="41" t="s">
        <v>238</v>
      </c>
      <c r="D12" s="41" t="s">
        <v>12</v>
      </c>
      <c r="E12" s="53">
        <v>250</v>
      </c>
      <c r="F12" s="53">
        <v>190</v>
      </c>
      <c r="G12" s="53">
        <v>240</v>
      </c>
      <c r="H12" s="53">
        <v>250</v>
      </c>
      <c r="I12" s="53"/>
      <c r="J12" s="53">
        <v>270</v>
      </c>
      <c r="K12" s="1">
        <f>COUNT(E12:J12)</f>
        <v>5</v>
      </c>
      <c r="L12" s="2">
        <f>STDEVA(E12:J12)/(SUM(E12:J12)/COUNTIF(E12:J12,"&gt;0"))</f>
        <v>0.125</v>
      </c>
      <c r="M12" s="58">
        <f>1/K12*(SUM(E12:J12))</f>
        <v>240</v>
      </c>
      <c r="N12" s="57">
        <f>M12</f>
        <v>240</v>
      </c>
      <c r="O12" s="77">
        <v>232.67</v>
      </c>
      <c r="P12" s="77">
        <v>243.33</v>
      </c>
      <c r="Q12" s="77">
        <v>230</v>
      </c>
      <c r="R12" s="77">
        <v>214.38</v>
      </c>
    </row>
    <row r="13" spans="1:18" ht="72" customHeight="1">
      <c r="A13" s="44" t="s">
        <v>236</v>
      </c>
      <c r="B13" s="44" t="s">
        <v>11</v>
      </c>
      <c r="C13" s="41" t="s">
        <v>239</v>
      </c>
      <c r="D13" s="76" t="s">
        <v>12</v>
      </c>
      <c r="E13" s="53">
        <v>750</v>
      </c>
      <c r="F13" s="53">
        <v>420</v>
      </c>
      <c r="G13" s="53">
        <v>550</v>
      </c>
      <c r="H13" s="53">
        <v>650</v>
      </c>
      <c r="I13" s="53">
        <v>460</v>
      </c>
      <c r="J13" s="53">
        <v>550</v>
      </c>
      <c r="K13" s="1">
        <f>COUNT(E13:J13)</f>
        <v>6</v>
      </c>
      <c r="L13" s="2">
        <f>STDEVA(E13:J13)/(SUM(E13:J13)/COUNTIF(E13:J13,"&gt;0"))</f>
        <v>0.2158587667379293</v>
      </c>
      <c r="M13" s="58">
        <f>1/K13*(SUM(E13:J13))</f>
        <v>563.3333333333333</v>
      </c>
      <c r="N13" s="57">
        <f>M13</f>
        <v>563.3333333333333</v>
      </c>
      <c r="O13" s="77">
        <v>528.33</v>
      </c>
      <c r="P13" s="77">
        <v>613.33</v>
      </c>
      <c r="Q13" s="77">
        <v>586.67</v>
      </c>
      <c r="R13" s="77">
        <v>513.33</v>
      </c>
    </row>
    <row r="14" spans="1:12" ht="9.7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2" ht="9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</sheetData>
  <sheetProtection/>
  <mergeCells count="23">
    <mergeCell ref="A14:L15"/>
    <mergeCell ref="J6:J7"/>
    <mergeCell ref="F6:F7"/>
    <mergeCell ref="D5:D7"/>
    <mergeCell ref="G6:G7"/>
    <mergeCell ref="H6:H7"/>
    <mergeCell ref="R5:R7"/>
    <mergeCell ref="P5:P7"/>
    <mergeCell ref="I6:I7"/>
    <mergeCell ref="A8:R8"/>
    <mergeCell ref="M5:M7"/>
    <mergeCell ref="N5:N7"/>
    <mergeCell ref="O5:O7"/>
    <mergeCell ref="L1:M1"/>
    <mergeCell ref="A3:M3"/>
    <mergeCell ref="A5:A7"/>
    <mergeCell ref="C5:C7"/>
    <mergeCell ref="K5:K7"/>
    <mergeCell ref="Q5:Q7"/>
    <mergeCell ref="E5:J5"/>
    <mergeCell ref="L5:L7"/>
    <mergeCell ref="B5:B7"/>
    <mergeCell ref="E6:E7"/>
  </mergeCells>
  <dataValidations count="1">
    <dataValidation type="list" allowBlank="1" showInputMessage="1" showErrorMessage="1" sqref="B13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70" zoomScaleNormal="70" zoomScalePageLayoutView="0" workbookViewId="0" topLeftCell="C1">
      <selection activeCell="O1" sqref="O1:R16384"/>
    </sheetView>
  </sheetViews>
  <sheetFormatPr defaultColWidth="9.140625" defaultRowHeight="15"/>
  <cols>
    <col min="1" max="1" width="21.7109375" style="8" customWidth="1"/>
    <col min="2" max="2" width="9.7109375" style="8" customWidth="1"/>
    <col min="3" max="3" width="27.00390625" style="8" customWidth="1"/>
    <col min="4" max="4" width="11.00390625" style="8" customWidth="1"/>
    <col min="5" max="5" width="12.421875" style="9" customWidth="1"/>
    <col min="6" max="6" width="12.28125" style="9" customWidth="1"/>
    <col min="7" max="7" width="12.421875" style="9" customWidth="1"/>
    <col min="8" max="8" width="12.00390625" style="9" customWidth="1"/>
    <col min="9" max="9" width="12.28125" style="9" customWidth="1"/>
    <col min="10" max="10" width="12.7109375" style="9" customWidth="1"/>
    <col min="11" max="11" width="9.7109375" style="9" customWidth="1"/>
    <col min="12" max="12" width="10.8515625" style="9" customWidth="1"/>
    <col min="13" max="13" width="23.28125" style="9" customWidth="1"/>
    <col min="14" max="14" width="17.421875" style="9" customWidth="1"/>
    <col min="15" max="15" width="17.421875" style="9" hidden="1" customWidth="1"/>
    <col min="16" max="16" width="17.7109375" style="8" hidden="1" customWidth="1"/>
    <col min="17" max="17" width="15.421875" style="8" hidden="1" customWidth="1"/>
    <col min="18" max="18" width="14.57421875" style="8" hidden="1" customWidth="1"/>
    <col min="19" max="16384" width="9.140625" style="8" customWidth="1"/>
  </cols>
  <sheetData>
    <row r="1" spans="11:15" ht="19.5" customHeight="1">
      <c r="K1" s="153" t="s">
        <v>69</v>
      </c>
      <c r="L1" s="153"/>
      <c r="M1" s="153"/>
      <c r="N1" s="8"/>
      <c r="O1" s="8"/>
    </row>
    <row r="3" spans="1:13" s="40" customFormat="1" ht="24" customHeight="1">
      <c r="A3" s="172" t="s">
        <v>293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5:15" ht="9.75"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8" s="10" customFormat="1" ht="36.75" customHeight="1">
      <c r="A6" s="123" t="s">
        <v>53</v>
      </c>
      <c r="B6" s="123" t="s">
        <v>31</v>
      </c>
      <c r="C6" s="123" t="s">
        <v>52</v>
      </c>
      <c r="D6" s="123" t="s">
        <v>19</v>
      </c>
      <c r="E6" s="136" t="s">
        <v>65</v>
      </c>
      <c r="F6" s="136"/>
      <c r="G6" s="136"/>
      <c r="H6" s="136"/>
      <c r="I6" s="136"/>
      <c r="J6" s="136"/>
      <c r="K6" s="121" t="s">
        <v>55</v>
      </c>
      <c r="L6" s="121" t="s">
        <v>56</v>
      </c>
      <c r="M6" s="163" t="s">
        <v>269</v>
      </c>
      <c r="N6" s="164" t="s">
        <v>292</v>
      </c>
      <c r="O6" s="158" t="s">
        <v>273</v>
      </c>
      <c r="P6" s="158" t="s">
        <v>275</v>
      </c>
      <c r="Q6" s="158" t="s">
        <v>277</v>
      </c>
      <c r="R6" s="158" t="s">
        <v>278</v>
      </c>
    </row>
    <row r="7" spans="1:18" s="10" customFormat="1" ht="126" customHeight="1">
      <c r="A7" s="123"/>
      <c r="B7" s="123"/>
      <c r="C7" s="123"/>
      <c r="D7" s="123"/>
      <c r="E7" s="72" t="s">
        <v>318</v>
      </c>
      <c r="F7" s="72" t="s">
        <v>307</v>
      </c>
      <c r="G7" s="72" t="s">
        <v>308</v>
      </c>
      <c r="H7" s="72" t="s">
        <v>309</v>
      </c>
      <c r="I7" s="72" t="s">
        <v>311</v>
      </c>
      <c r="J7" s="72" t="s">
        <v>312</v>
      </c>
      <c r="K7" s="132"/>
      <c r="L7" s="132"/>
      <c r="M7" s="170"/>
      <c r="N7" s="171"/>
      <c r="O7" s="168"/>
      <c r="P7" s="168"/>
      <c r="Q7" s="168"/>
      <c r="R7" s="168"/>
    </row>
    <row r="8" spans="1:18" ht="26.25" customHeight="1">
      <c r="A8" s="142" t="s">
        <v>10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9" spans="1:18" ht="93.75" customHeight="1">
      <c r="A9" s="44" t="s">
        <v>159</v>
      </c>
      <c r="B9" s="44" t="s">
        <v>32</v>
      </c>
      <c r="C9" s="41" t="s">
        <v>246</v>
      </c>
      <c r="D9" s="41" t="s">
        <v>91</v>
      </c>
      <c r="E9" s="53">
        <v>160</v>
      </c>
      <c r="F9" s="53">
        <v>145</v>
      </c>
      <c r="G9" s="53">
        <v>155</v>
      </c>
      <c r="H9" s="53">
        <v>160</v>
      </c>
      <c r="I9" s="53">
        <v>160</v>
      </c>
      <c r="J9" s="53">
        <v>220</v>
      </c>
      <c r="K9" s="1">
        <f>COUNT(E9:J9)</f>
        <v>6</v>
      </c>
      <c r="L9" s="2">
        <f>STDEVA(E9:J9)/(SUM(E9:J9)/COUNTIF(E9:J9,"&gt;0"))</f>
        <v>0.16062378404209032</v>
      </c>
      <c r="M9" s="58">
        <f>1/K9*(SUM(E9:J9))</f>
        <v>166.66666666666666</v>
      </c>
      <c r="N9" s="57">
        <f>M9</f>
        <v>166.66666666666666</v>
      </c>
      <c r="O9" s="77">
        <v>162</v>
      </c>
      <c r="P9" s="77">
        <v>122.89</v>
      </c>
      <c r="Q9" s="77">
        <v>130</v>
      </c>
      <c r="R9" s="77">
        <v>124.25</v>
      </c>
    </row>
    <row r="10" spans="1:18" ht="81.75" customHeight="1">
      <c r="A10" s="44" t="s">
        <v>159</v>
      </c>
      <c r="B10" s="44" t="s">
        <v>32</v>
      </c>
      <c r="C10" s="41" t="s">
        <v>241</v>
      </c>
      <c r="D10" s="41" t="s">
        <v>92</v>
      </c>
      <c r="E10" s="53">
        <v>150</v>
      </c>
      <c r="F10" s="53">
        <v>135</v>
      </c>
      <c r="G10" s="53">
        <v>185</v>
      </c>
      <c r="H10" s="53">
        <v>168</v>
      </c>
      <c r="I10" s="53">
        <v>150</v>
      </c>
      <c r="J10" s="53">
        <v>203</v>
      </c>
      <c r="K10" s="1">
        <f>COUNT(E10:J10)</f>
        <v>6</v>
      </c>
      <c r="L10" s="2">
        <f>STDEVA(E10:J10)/(SUM(E10:J10)/COUNTIF(E10:J10,"&gt;0"))</f>
        <v>0.15323563190746378</v>
      </c>
      <c r="M10" s="58">
        <f>1/K10*(SUM(E10:J10))</f>
        <v>165.16666666666666</v>
      </c>
      <c r="N10" s="57">
        <f>M10</f>
        <v>165.16666666666666</v>
      </c>
      <c r="O10" s="77">
        <v>164.83</v>
      </c>
      <c r="P10" s="77">
        <v>157</v>
      </c>
      <c r="Q10" s="77">
        <v>150.67</v>
      </c>
      <c r="R10" s="77">
        <v>164.2</v>
      </c>
    </row>
    <row r="11" spans="1:18" ht="75" customHeight="1">
      <c r="A11" s="44" t="s">
        <v>159</v>
      </c>
      <c r="B11" s="44" t="s">
        <v>32</v>
      </c>
      <c r="C11" s="41" t="s">
        <v>242</v>
      </c>
      <c r="D11" s="41" t="s">
        <v>92</v>
      </c>
      <c r="E11" s="53">
        <v>220</v>
      </c>
      <c r="F11" s="53">
        <v>170</v>
      </c>
      <c r="G11" s="53">
        <v>185</v>
      </c>
      <c r="H11" s="53">
        <v>225</v>
      </c>
      <c r="I11" s="53">
        <v>170</v>
      </c>
      <c r="J11" s="53">
        <v>290</v>
      </c>
      <c r="K11" s="1">
        <f>COUNT(E11:J11)</f>
        <v>6</v>
      </c>
      <c r="L11" s="2">
        <f>STDEVA(E11:J11)/(SUM(E11:J11)/COUNTIF(E11:J11,"&gt;0"))</f>
        <v>0.2187368395782067</v>
      </c>
      <c r="M11" s="58">
        <f>1/K11*(SUM(E11:J11))</f>
        <v>210</v>
      </c>
      <c r="N11" s="57">
        <f>M11</f>
        <v>210</v>
      </c>
      <c r="O11" s="77">
        <v>204.17</v>
      </c>
      <c r="P11" s="77">
        <v>196.67</v>
      </c>
      <c r="Q11" s="77">
        <v>185.27</v>
      </c>
      <c r="R11" s="77">
        <v>193.36</v>
      </c>
    </row>
    <row r="12" spans="1:18" ht="84" customHeight="1">
      <c r="A12" s="44" t="s">
        <v>159</v>
      </c>
      <c r="B12" s="44" t="s">
        <v>32</v>
      </c>
      <c r="C12" s="41" t="s">
        <v>243</v>
      </c>
      <c r="D12" s="41" t="s">
        <v>92</v>
      </c>
      <c r="E12" s="53">
        <v>175</v>
      </c>
      <c r="F12" s="53">
        <v>135</v>
      </c>
      <c r="G12" s="53">
        <v>200</v>
      </c>
      <c r="H12" s="53">
        <v>180</v>
      </c>
      <c r="I12" s="53">
        <v>150</v>
      </c>
      <c r="J12" s="53">
        <v>210</v>
      </c>
      <c r="K12" s="1">
        <f>COUNT(E12:J12)</f>
        <v>6</v>
      </c>
      <c r="L12" s="2">
        <f>STDEVA(E12:J12)/(SUM(E12:J12)/COUNTIF(E12:J12,"&gt;0"))</f>
        <v>0.16363224072315832</v>
      </c>
      <c r="M12" s="58">
        <f>1/K12*(SUM(E12:J12))</f>
        <v>175</v>
      </c>
      <c r="N12" s="57">
        <f>M12</f>
        <v>175</v>
      </c>
      <c r="O12" s="77">
        <v>170.83</v>
      </c>
      <c r="P12" s="77">
        <v>163.33</v>
      </c>
      <c r="Q12" s="77">
        <v>155.83</v>
      </c>
      <c r="R12" s="77"/>
    </row>
    <row r="13" spans="1:18" ht="71.25" customHeight="1">
      <c r="A13" s="44" t="s">
        <v>244</v>
      </c>
      <c r="B13" s="44" t="s">
        <v>32</v>
      </c>
      <c r="C13" s="41" t="s">
        <v>245</v>
      </c>
      <c r="D13" s="41" t="s">
        <v>91</v>
      </c>
      <c r="E13" s="28">
        <v>160</v>
      </c>
      <c r="F13" s="28">
        <v>145</v>
      </c>
      <c r="G13" s="28">
        <v>185</v>
      </c>
      <c r="H13" s="28">
        <v>165</v>
      </c>
      <c r="I13" s="28">
        <v>160</v>
      </c>
      <c r="J13" s="28">
        <v>270</v>
      </c>
      <c r="K13" s="1">
        <f>COUNT(E13:J13)</f>
        <v>6</v>
      </c>
      <c r="L13" s="2">
        <f>STDEVA(E13:J13)/(SUM(E13:J13)/COUNTIF(E13:J13,"&gt;0"))</f>
        <v>0.25185080159721057</v>
      </c>
      <c r="M13" s="58">
        <f>1/K13*(SUM(E13:J13))</f>
        <v>180.83333333333331</v>
      </c>
      <c r="N13" s="57">
        <f>M13</f>
        <v>180.83333333333331</v>
      </c>
      <c r="O13" s="77">
        <v>162.43</v>
      </c>
      <c r="P13" s="77">
        <v>131.41</v>
      </c>
      <c r="Q13" s="77">
        <v>141.67</v>
      </c>
      <c r="R13" s="77">
        <v>126.99</v>
      </c>
    </row>
    <row r="14" spans="1:4" ht="9.75">
      <c r="A14" s="45"/>
      <c r="B14" s="45"/>
      <c r="C14" s="45"/>
      <c r="D14" s="45"/>
    </row>
    <row r="15" spans="1:15" ht="35.2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8"/>
      <c r="O15" s="8"/>
    </row>
  </sheetData>
  <sheetProtection/>
  <mergeCells count="17">
    <mergeCell ref="Q6:Q7"/>
    <mergeCell ref="R6:R7"/>
    <mergeCell ref="A8:R8"/>
    <mergeCell ref="K1:M1"/>
    <mergeCell ref="A3:M3"/>
    <mergeCell ref="A6:A7"/>
    <mergeCell ref="B6:B7"/>
    <mergeCell ref="C6:C7"/>
    <mergeCell ref="D6:D7"/>
    <mergeCell ref="E6:J6"/>
    <mergeCell ref="K6:K7"/>
    <mergeCell ref="P6:P7"/>
    <mergeCell ref="A15:M15"/>
    <mergeCell ref="L6:L7"/>
    <mergeCell ref="M6:M7"/>
    <mergeCell ref="N6:N7"/>
    <mergeCell ref="O6:O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0" zoomScaleNormal="70" zoomScalePageLayoutView="0" workbookViewId="0" topLeftCell="A1">
      <selection activeCell="N1" sqref="N1:Q16384"/>
    </sheetView>
  </sheetViews>
  <sheetFormatPr defaultColWidth="9.140625" defaultRowHeight="15"/>
  <cols>
    <col min="1" max="1" width="16.8515625" style="16" customWidth="1"/>
    <col min="2" max="2" width="13.140625" style="16" customWidth="1"/>
    <col min="3" max="3" width="17.7109375" style="16" customWidth="1"/>
    <col min="4" max="4" width="26.8515625" style="16" customWidth="1"/>
    <col min="5" max="5" width="11.57421875" style="17" customWidth="1"/>
    <col min="6" max="6" width="13.7109375" style="17" customWidth="1"/>
    <col min="7" max="7" width="13.140625" style="17" customWidth="1"/>
    <col min="8" max="8" width="12.8515625" style="17" customWidth="1"/>
    <col min="9" max="9" width="15.28125" style="17" customWidth="1"/>
    <col min="10" max="10" width="9.8515625" style="17" customWidth="1"/>
    <col min="11" max="11" width="12.421875" style="17" customWidth="1"/>
    <col min="12" max="12" width="17.421875" style="17" customWidth="1"/>
    <col min="13" max="13" width="15.7109375" style="17" customWidth="1"/>
    <col min="14" max="14" width="15.7109375" style="17" hidden="1" customWidth="1"/>
    <col min="15" max="15" width="17.7109375" style="17" hidden="1" customWidth="1"/>
    <col min="16" max="16" width="15.8515625" style="16" hidden="1" customWidth="1"/>
    <col min="17" max="17" width="16.57421875" style="16" hidden="1" customWidth="1"/>
    <col min="18" max="16384" width="9.140625" style="16" customWidth="1"/>
  </cols>
  <sheetData>
    <row r="1" spans="10:11" ht="42.75" customHeight="1">
      <c r="J1" s="177" t="s">
        <v>70</v>
      </c>
      <c r="K1" s="177"/>
    </row>
    <row r="3" spans="1:15" ht="41.25" customHeight="1">
      <c r="A3" s="183" t="s">
        <v>286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6"/>
      <c r="N3" s="16"/>
      <c r="O3" s="16"/>
    </row>
    <row r="5" spans="1:17" s="18" customFormat="1" ht="36" customHeight="1">
      <c r="A5" s="179" t="s">
        <v>53</v>
      </c>
      <c r="B5" s="179" t="s">
        <v>31</v>
      </c>
      <c r="C5" s="179" t="s">
        <v>52</v>
      </c>
      <c r="D5" s="179" t="s">
        <v>18</v>
      </c>
      <c r="E5" s="182" t="s">
        <v>65</v>
      </c>
      <c r="F5" s="182"/>
      <c r="G5" s="182"/>
      <c r="H5" s="182"/>
      <c r="I5" s="182"/>
      <c r="J5" s="179" t="s">
        <v>55</v>
      </c>
      <c r="K5" s="179" t="s">
        <v>56</v>
      </c>
      <c r="L5" s="188" t="s">
        <v>269</v>
      </c>
      <c r="M5" s="174" t="s">
        <v>285</v>
      </c>
      <c r="N5" s="184" t="s">
        <v>271</v>
      </c>
      <c r="O5" s="184" t="s">
        <v>275</v>
      </c>
      <c r="P5" s="184" t="s">
        <v>277</v>
      </c>
      <c r="Q5" s="184" t="s">
        <v>278</v>
      </c>
    </row>
    <row r="6" spans="1:17" s="18" customFormat="1" ht="38.25" customHeight="1">
      <c r="A6" s="179"/>
      <c r="B6" s="179"/>
      <c r="C6" s="179"/>
      <c r="D6" s="179"/>
      <c r="E6" s="180" t="s">
        <v>319</v>
      </c>
      <c r="F6" s="180" t="s">
        <v>318</v>
      </c>
      <c r="G6" s="180" t="s">
        <v>309</v>
      </c>
      <c r="H6" s="180" t="s">
        <v>311</v>
      </c>
      <c r="I6" s="180" t="s">
        <v>312</v>
      </c>
      <c r="J6" s="179"/>
      <c r="K6" s="179"/>
      <c r="L6" s="188"/>
      <c r="M6" s="175"/>
      <c r="N6" s="184"/>
      <c r="O6" s="184"/>
      <c r="P6" s="184"/>
      <c r="Q6" s="184"/>
    </row>
    <row r="7" spans="1:17" s="18" customFormat="1" ht="140.25" customHeight="1">
      <c r="A7" s="179"/>
      <c r="B7" s="179"/>
      <c r="C7" s="179"/>
      <c r="D7" s="179"/>
      <c r="E7" s="185"/>
      <c r="F7" s="185"/>
      <c r="G7" s="181"/>
      <c r="H7" s="181"/>
      <c r="I7" s="181"/>
      <c r="J7" s="179"/>
      <c r="K7" s="179"/>
      <c r="L7" s="188"/>
      <c r="M7" s="176"/>
      <c r="N7" s="184"/>
      <c r="O7" s="184"/>
      <c r="P7" s="184"/>
      <c r="Q7" s="184"/>
    </row>
    <row r="8" spans="1:17" ht="41.25" customHeight="1">
      <c r="A8" s="186" t="s">
        <v>37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</row>
    <row r="9" spans="1:17" ht="117.75" customHeight="1">
      <c r="A9" s="102" t="s">
        <v>127</v>
      </c>
      <c r="B9" s="102" t="s">
        <v>32</v>
      </c>
      <c r="C9" s="103" t="s">
        <v>155</v>
      </c>
      <c r="D9" s="103" t="s">
        <v>126</v>
      </c>
      <c r="E9" s="104">
        <v>225</v>
      </c>
      <c r="F9" s="104">
        <v>350</v>
      </c>
      <c r="G9" s="104">
        <v>360</v>
      </c>
      <c r="H9" s="104">
        <v>270</v>
      </c>
      <c r="I9" s="104">
        <v>335</v>
      </c>
      <c r="J9" s="105">
        <f aca="true" t="shared" si="0" ref="J9:J14">COUNT(E9:I9)</f>
        <v>5</v>
      </c>
      <c r="K9" s="106">
        <f aca="true" t="shared" si="1" ref="K9:K14">STDEVA(E9:I9)/(SUM(E9:I9)/COUNTIF(E9:I9,"&gt;0"))</f>
        <v>0.18882877952721228</v>
      </c>
      <c r="L9" s="107">
        <f aca="true" t="shared" si="2" ref="L9:L14">1/J9*(SUM(E9:I9))</f>
        <v>308</v>
      </c>
      <c r="M9" s="108">
        <f aca="true" t="shared" si="3" ref="M9:M14">L9</f>
        <v>308</v>
      </c>
      <c r="N9" s="109">
        <v>309</v>
      </c>
      <c r="O9" s="109">
        <v>313</v>
      </c>
      <c r="P9" s="109">
        <v>335</v>
      </c>
      <c r="Q9" s="109">
        <v>334.67</v>
      </c>
    </row>
    <row r="10" spans="1:17" ht="126" customHeight="1">
      <c r="A10" s="102" t="s">
        <v>127</v>
      </c>
      <c r="B10" s="102" t="s">
        <v>32</v>
      </c>
      <c r="C10" s="103" t="s">
        <v>156</v>
      </c>
      <c r="D10" s="103" t="s">
        <v>126</v>
      </c>
      <c r="E10" s="104">
        <v>237.5</v>
      </c>
      <c r="F10" s="104">
        <v>320</v>
      </c>
      <c r="G10" s="104">
        <v>350</v>
      </c>
      <c r="H10" s="104">
        <v>270</v>
      </c>
      <c r="I10" s="104">
        <v>335</v>
      </c>
      <c r="J10" s="105">
        <f t="shared" si="0"/>
        <v>5</v>
      </c>
      <c r="K10" s="106">
        <f t="shared" si="1"/>
        <v>0.15593357243068767</v>
      </c>
      <c r="L10" s="107">
        <f t="shared" si="2"/>
        <v>302.5</v>
      </c>
      <c r="M10" s="108">
        <f t="shared" si="3"/>
        <v>302.5</v>
      </c>
      <c r="N10" s="109">
        <v>292</v>
      </c>
      <c r="O10" s="109">
        <v>303</v>
      </c>
      <c r="P10" s="109">
        <v>338.33</v>
      </c>
      <c r="Q10" s="109">
        <v>341.33</v>
      </c>
    </row>
    <row r="11" spans="1:17" ht="126.75" customHeight="1">
      <c r="A11" s="102" t="s">
        <v>127</v>
      </c>
      <c r="B11" s="102" t="s">
        <v>32</v>
      </c>
      <c r="C11" s="103" t="s">
        <v>157</v>
      </c>
      <c r="D11" s="103" t="s">
        <v>126</v>
      </c>
      <c r="E11" s="104">
        <v>237.5</v>
      </c>
      <c r="F11" s="104">
        <v>360</v>
      </c>
      <c r="G11" s="104">
        <v>380</v>
      </c>
      <c r="H11" s="104">
        <v>280</v>
      </c>
      <c r="I11" s="104">
        <v>340</v>
      </c>
      <c r="J11" s="105">
        <f t="shared" si="0"/>
        <v>5</v>
      </c>
      <c r="K11" s="106">
        <f t="shared" si="1"/>
        <v>0.18519987892361864</v>
      </c>
      <c r="L11" s="107">
        <f t="shared" si="2"/>
        <v>319.5</v>
      </c>
      <c r="M11" s="108">
        <f t="shared" si="3"/>
        <v>319.5</v>
      </c>
      <c r="N11" s="109">
        <v>321</v>
      </c>
      <c r="O11" s="109">
        <v>348.5</v>
      </c>
      <c r="P11" s="109">
        <v>355</v>
      </c>
      <c r="Q11" s="109">
        <v>338</v>
      </c>
    </row>
    <row r="12" spans="1:17" ht="129" customHeight="1">
      <c r="A12" s="102" t="s">
        <v>247</v>
      </c>
      <c r="B12" s="102" t="s">
        <v>32</v>
      </c>
      <c r="C12" s="103" t="s">
        <v>248</v>
      </c>
      <c r="D12" s="103" t="s">
        <v>49</v>
      </c>
      <c r="E12" s="104">
        <v>287.5</v>
      </c>
      <c r="F12" s="104">
        <v>380</v>
      </c>
      <c r="G12" s="104">
        <v>480</v>
      </c>
      <c r="H12" s="104">
        <v>350</v>
      </c>
      <c r="I12" s="104">
        <v>390</v>
      </c>
      <c r="J12" s="105">
        <f t="shared" si="0"/>
        <v>5</v>
      </c>
      <c r="K12" s="106">
        <f t="shared" si="1"/>
        <v>0.18507534586069035</v>
      </c>
      <c r="L12" s="107">
        <f t="shared" si="2"/>
        <v>377.5</v>
      </c>
      <c r="M12" s="108">
        <f t="shared" si="3"/>
        <v>377.5</v>
      </c>
      <c r="N12" s="109">
        <v>380.67</v>
      </c>
      <c r="O12" s="109">
        <v>398.2</v>
      </c>
      <c r="P12" s="109">
        <v>406.67</v>
      </c>
      <c r="Q12" s="109">
        <v>490.01</v>
      </c>
    </row>
    <row r="13" spans="1:17" ht="117.75" customHeight="1">
      <c r="A13" s="102" t="s">
        <v>249</v>
      </c>
      <c r="B13" s="102" t="s">
        <v>32</v>
      </c>
      <c r="C13" s="103" t="s">
        <v>250</v>
      </c>
      <c r="D13" s="103" t="s">
        <v>93</v>
      </c>
      <c r="E13" s="104">
        <v>415.38</v>
      </c>
      <c r="F13" s="104">
        <v>600</v>
      </c>
      <c r="G13" s="104">
        <v>400</v>
      </c>
      <c r="H13" s="104">
        <v>350</v>
      </c>
      <c r="I13" s="104">
        <v>360</v>
      </c>
      <c r="J13" s="105">
        <f t="shared" si="0"/>
        <v>5</v>
      </c>
      <c r="K13" s="106">
        <f t="shared" si="1"/>
        <v>0.23873306628845928</v>
      </c>
      <c r="L13" s="107">
        <f t="shared" si="2"/>
        <v>425.076</v>
      </c>
      <c r="M13" s="108">
        <f t="shared" si="3"/>
        <v>425.076</v>
      </c>
      <c r="N13" s="109">
        <v>355.85</v>
      </c>
      <c r="O13" s="109">
        <v>446.67</v>
      </c>
      <c r="P13" s="109">
        <v>446.67</v>
      </c>
      <c r="Q13" s="109">
        <v>418.85</v>
      </c>
    </row>
    <row r="14" spans="1:17" ht="126" customHeight="1">
      <c r="A14" s="102" t="s">
        <v>249</v>
      </c>
      <c r="B14" s="102" t="s">
        <v>32</v>
      </c>
      <c r="C14" s="103" t="s">
        <v>251</v>
      </c>
      <c r="D14" s="103" t="s">
        <v>93</v>
      </c>
      <c r="E14" s="104">
        <v>384.62</v>
      </c>
      <c r="F14" s="104">
        <v>600</v>
      </c>
      <c r="G14" s="104">
        <v>390</v>
      </c>
      <c r="H14" s="104">
        <v>360</v>
      </c>
      <c r="I14" s="104">
        <v>340</v>
      </c>
      <c r="J14" s="105">
        <f t="shared" si="0"/>
        <v>5</v>
      </c>
      <c r="K14" s="106">
        <f t="shared" si="1"/>
        <v>0.25398319230192096</v>
      </c>
      <c r="L14" s="107">
        <f t="shared" si="2"/>
        <v>414.924</v>
      </c>
      <c r="M14" s="108">
        <f t="shared" si="3"/>
        <v>414.924</v>
      </c>
      <c r="N14" s="109">
        <v>358.79</v>
      </c>
      <c r="O14" s="109">
        <v>416.67</v>
      </c>
      <c r="P14" s="109">
        <v>416.67</v>
      </c>
      <c r="Q14" s="109">
        <v>394.16</v>
      </c>
    </row>
    <row r="16" spans="1:12" ht="14.2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1:12" ht="13.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5" ht="13.5">
      <c r="A18" s="177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6"/>
      <c r="N18" s="16"/>
      <c r="O18" s="16"/>
    </row>
    <row r="19" spans="1:15" ht="13.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6"/>
      <c r="N19" s="16"/>
      <c r="O19" s="16"/>
    </row>
  </sheetData>
  <sheetProtection/>
  <mergeCells count="23">
    <mergeCell ref="P5:P7"/>
    <mergeCell ref="Q5:Q7"/>
    <mergeCell ref="A8:Q8"/>
    <mergeCell ref="J5:J7"/>
    <mergeCell ref="F6:F7"/>
    <mergeCell ref="I6:I7"/>
    <mergeCell ref="L5:L7"/>
    <mergeCell ref="N5:N7"/>
    <mergeCell ref="J1:K1"/>
    <mergeCell ref="A3:L3"/>
    <mergeCell ref="C5:C7"/>
    <mergeCell ref="K5:K7"/>
    <mergeCell ref="H6:H7"/>
    <mergeCell ref="O5:O7"/>
    <mergeCell ref="E6:E7"/>
    <mergeCell ref="A5:A7"/>
    <mergeCell ref="A16:L17"/>
    <mergeCell ref="M5:M7"/>
    <mergeCell ref="A18:L19"/>
    <mergeCell ref="B5:B7"/>
    <mergeCell ref="G6:G7"/>
    <mergeCell ref="E5:I5"/>
    <mergeCell ref="D5:D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70" zoomScaleNormal="70" zoomScalePageLayoutView="0" workbookViewId="0" topLeftCell="A1">
      <selection activeCell="R1" sqref="R1:U16384"/>
    </sheetView>
  </sheetViews>
  <sheetFormatPr defaultColWidth="9.140625" defaultRowHeight="15"/>
  <cols>
    <col min="1" max="1" width="15.8515625" style="16" customWidth="1"/>
    <col min="2" max="2" width="6.28125" style="16" customWidth="1"/>
    <col min="3" max="3" width="25.00390625" style="16" customWidth="1"/>
    <col min="4" max="4" width="15.7109375" style="16" customWidth="1"/>
    <col min="5" max="5" width="11.7109375" style="17" customWidth="1"/>
    <col min="6" max="6" width="11.00390625" style="17" customWidth="1"/>
    <col min="7" max="7" width="10.57421875" style="17" customWidth="1"/>
    <col min="8" max="8" width="11.57421875" style="17" customWidth="1"/>
    <col min="9" max="9" width="11.28125" style="17" customWidth="1"/>
    <col min="10" max="10" width="10.7109375" style="17" customWidth="1"/>
    <col min="11" max="11" width="11.28125" style="17" customWidth="1"/>
    <col min="12" max="12" width="10.421875" style="17" customWidth="1"/>
    <col min="13" max="13" width="10.140625" style="17" customWidth="1"/>
    <col min="14" max="14" width="11.140625" style="17" customWidth="1"/>
    <col min="15" max="15" width="12.140625" style="17" customWidth="1"/>
    <col min="16" max="16" width="18.28125" style="17" customWidth="1"/>
    <col min="17" max="17" width="13.8515625" style="17" customWidth="1"/>
    <col min="18" max="18" width="13.8515625" style="17" hidden="1" customWidth="1"/>
    <col min="19" max="19" width="15.7109375" style="17" hidden="1" customWidth="1"/>
    <col min="20" max="20" width="13.7109375" style="16" hidden="1" customWidth="1"/>
    <col min="21" max="21" width="12.8515625" style="16" hidden="1" customWidth="1"/>
    <col min="22" max="16384" width="9.140625" style="16" customWidth="1"/>
  </cols>
  <sheetData>
    <row r="1" spans="14:19" ht="19.5" customHeight="1">
      <c r="N1" s="177" t="s">
        <v>73</v>
      </c>
      <c r="O1" s="177"/>
      <c r="P1" s="177"/>
      <c r="Q1" s="16"/>
      <c r="R1" s="16"/>
      <c r="S1" s="16"/>
    </row>
    <row r="3" spans="1:19" ht="58.5" customHeight="1">
      <c r="A3" s="203" t="s">
        <v>284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16"/>
      <c r="R3" s="16"/>
      <c r="S3" s="16"/>
    </row>
    <row r="4" spans="1:21" s="18" customFormat="1" ht="41.25" customHeight="1">
      <c r="A4" s="179" t="s">
        <v>53</v>
      </c>
      <c r="B4" s="179" t="s">
        <v>31</v>
      </c>
      <c r="C4" s="179" t="s">
        <v>52</v>
      </c>
      <c r="D4" s="179" t="s">
        <v>19</v>
      </c>
      <c r="E4" s="192" t="s">
        <v>65</v>
      </c>
      <c r="F4" s="192"/>
      <c r="G4" s="192"/>
      <c r="H4" s="192"/>
      <c r="I4" s="192"/>
      <c r="J4" s="192"/>
      <c r="K4" s="192"/>
      <c r="L4" s="192"/>
      <c r="M4" s="192"/>
      <c r="N4" s="179" t="s">
        <v>55</v>
      </c>
      <c r="O4" s="180" t="s">
        <v>56</v>
      </c>
      <c r="P4" s="188" t="s">
        <v>269</v>
      </c>
      <c r="Q4" s="205" t="s">
        <v>282</v>
      </c>
      <c r="R4" s="184" t="s">
        <v>283</v>
      </c>
      <c r="S4" s="184" t="s">
        <v>279</v>
      </c>
      <c r="T4" s="184" t="s">
        <v>280</v>
      </c>
      <c r="U4" s="184" t="s">
        <v>281</v>
      </c>
    </row>
    <row r="5" spans="1:21" s="18" customFormat="1" ht="53.25" customHeight="1">
      <c r="A5" s="179"/>
      <c r="B5" s="179"/>
      <c r="C5" s="179"/>
      <c r="D5" s="179"/>
      <c r="E5" s="190" t="s">
        <v>313</v>
      </c>
      <c r="F5" s="190" t="s">
        <v>318</v>
      </c>
      <c r="G5" s="190" t="s">
        <v>315</v>
      </c>
      <c r="H5" s="190" t="s">
        <v>314</v>
      </c>
      <c r="I5" s="190" t="s">
        <v>309</v>
      </c>
      <c r="J5" s="190" t="s">
        <v>298</v>
      </c>
      <c r="K5" s="190" t="s">
        <v>311</v>
      </c>
      <c r="L5" s="190" t="s">
        <v>312</v>
      </c>
      <c r="M5" s="190"/>
      <c r="N5" s="179"/>
      <c r="O5" s="194"/>
      <c r="P5" s="202"/>
      <c r="Q5" s="206"/>
      <c r="R5" s="201"/>
      <c r="S5" s="201"/>
      <c r="T5" s="201"/>
      <c r="U5" s="201"/>
    </row>
    <row r="6" spans="1:21" s="18" customFormat="1" ht="83.25" customHeight="1">
      <c r="A6" s="179"/>
      <c r="B6" s="179"/>
      <c r="C6" s="179"/>
      <c r="D6" s="179"/>
      <c r="E6" s="193"/>
      <c r="F6" s="196"/>
      <c r="G6" s="191"/>
      <c r="H6" s="197"/>
      <c r="I6" s="197"/>
      <c r="J6" s="197"/>
      <c r="K6" s="196"/>
      <c r="L6" s="191"/>
      <c r="M6" s="191"/>
      <c r="N6" s="179"/>
      <c r="O6" s="195"/>
      <c r="P6" s="202"/>
      <c r="Q6" s="206"/>
      <c r="R6" s="201"/>
      <c r="S6" s="201"/>
      <c r="T6" s="201"/>
      <c r="U6" s="201"/>
    </row>
    <row r="7" spans="1:21" ht="39" customHeight="1">
      <c r="A7" s="186" t="s">
        <v>87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</row>
    <row r="8" spans="1:21" ht="125.25" customHeight="1">
      <c r="A8" s="46" t="s">
        <v>186</v>
      </c>
      <c r="B8" s="46" t="s">
        <v>38</v>
      </c>
      <c r="C8" s="42" t="s">
        <v>188</v>
      </c>
      <c r="D8" s="42" t="s">
        <v>185</v>
      </c>
      <c r="E8" s="21">
        <v>44</v>
      </c>
      <c r="F8" s="21">
        <v>62</v>
      </c>
      <c r="G8" s="21">
        <v>58</v>
      </c>
      <c r="H8" s="21">
        <v>56</v>
      </c>
      <c r="I8" s="21">
        <v>65</v>
      </c>
      <c r="J8" s="39">
        <v>43.3</v>
      </c>
      <c r="K8" s="39">
        <v>47</v>
      </c>
      <c r="L8" s="39">
        <v>54</v>
      </c>
      <c r="M8" s="39"/>
      <c r="N8" s="20">
        <f>COUNT(E8:M8)</f>
        <v>8</v>
      </c>
      <c r="O8" s="22">
        <f>STDEVA(E8:M8)/(SUM(E8:M8)/COUNTIF(E8:M8,"&gt;0"))</f>
        <v>0.15230265048062033</v>
      </c>
      <c r="P8" s="61">
        <f>1/N8*(SUM(E8:M8))</f>
        <v>53.6625</v>
      </c>
      <c r="Q8" s="59">
        <f>P8</f>
        <v>53.6625</v>
      </c>
      <c r="R8" s="78">
        <v>50.7</v>
      </c>
      <c r="S8" s="78">
        <v>54.08</v>
      </c>
      <c r="T8" s="78">
        <v>57.63</v>
      </c>
      <c r="U8" s="78">
        <v>53.35</v>
      </c>
    </row>
    <row r="9" spans="1:21" ht="123.75" customHeight="1">
      <c r="A9" s="46" t="s">
        <v>186</v>
      </c>
      <c r="B9" s="46" t="s">
        <v>38</v>
      </c>
      <c r="C9" s="42" t="s">
        <v>187</v>
      </c>
      <c r="D9" s="42" t="s">
        <v>185</v>
      </c>
      <c r="E9" s="21">
        <v>43</v>
      </c>
      <c r="F9" s="21">
        <v>65</v>
      </c>
      <c r="G9" s="21">
        <v>55</v>
      </c>
      <c r="H9" s="21">
        <v>55</v>
      </c>
      <c r="I9" s="21">
        <v>60</v>
      </c>
      <c r="J9" s="39">
        <v>42.2</v>
      </c>
      <c r="K9" s="39">
        <v>47</v>
      </c>
      <c r="L9" s="39">
        <v>52</v>
      </c>
      <c r="M9" s="39"/>
      <c r="N9" s="20">
        <f>COUNT(E9:M9)</f>
        <v>8</v>
      </c>
      <c r="O9" s="22">
        <f>STDEVA(E9:M9)/(SUM(E9:M9)/COUNTIF(E9:M9,"&gt;0"))</f>
        <v>0.15331109317892289</v>
      </c>
      <c r="P9" s="61">
        <f>1/N9*(SUM(E9:M9))</f>
        <v>52.4</v>
      </c>
      <c r="Q9" s="59">
        <f>P9</f>
        <v>52.4</v>
      </c>
      <c r="R9" s="78">
        <v>49.84</v>
      </c>
      <c r="S9" s="78">
        <v>52.4</v>
      </c>
      <c r="T9" s="78">
        <v>49.2</v>
      </c>
      <c r="U9" s="78">
        <v>48.2</v>
      </c>
    </row>
    <row r="10" spans="1:21" ht="123" customHeight="1">
      <c r="A10" s="46" t="s">
        <v>186</v>
      </c>
      <c r="B10" s="46" t="s">
        <v>38</v>
      </c>
      <c r="C10" s="42" t="s">
        <v>188</v>
      </c>
      <c r="D10" s="42" t="s">
        <v>189</v>
      </c>
      <c r="E10" s="21">
        <v>50</v>
      </c>
      <c r="F10" s="21">
        <v>80</v>
      </c>
      <c r="G10" s="21"/>
      <c r="H10" s="21"/>
      <c r="I10" s="21">
        <v>65</v>
      </c>
      <c r="J10" s="39"/>
      <c r="K10" s="39">
        <v>60</v>
      </c>
      <c r="L10" s="21">
        <v>58</v>
      </c>
      <c r="M10" s="39"/>
      <c r="N10" s="20">
        <f>COUNT(E10:M10)</f>
        <v>5</v>
      </c>
      <c r="O10" s="22">
        <f>STDEVA(E10:M10)/(SUM(E10:M10)/COUNTIF(E10:M10,"&gt;0"))</f>
        <v>0.17774033285241064</v>
      </c>
      <c r="P10" s="61">
        <f>1/N10*(SUM(E10:M10))</f>
        <v>62.6</v>
      </c>
      <c r="Q10" s="59">
        <f>P10</f>
        <v>62.6</v>
      </c>
      <c r="R10" s="78">
        <v>55.01</v>
      </c>
      <c r="S10" s="78">
        <v>63.02</v>
      </c>
      <c r="T10" s="78">
        <v>63</v>
      </c>
      <c r="U10" s="78">
        <v>52.1</v>
      </c>
    </row>
    <row r="11" spans="1:21" ht="127.5" customHeight="1">
      <c r="A11" s="46" t="s">
        <v>186</v>
      </c>
      <c r="B11" s="46" t="s">
        <v>38</v>
      </c>
      <c r="C11" s="42" t="s">
        <v>190</v>
      </c>
      <c r="D11" s="42" t="s">
        <v>189</v>
      </c>
      <c r="E11" s="21">
        <v>58</v>
      </c>
      <c r="F11" s="21">
        <v>85</v>
      </c>
      <c r="G11" s="21"/>
      <c r="H11" s="21"/>
      <c r="I11" s="21">
        <v>62</v>
      </c>
      <c r="J11" s="21"/>
      <c r="K11" s="21">
        <v>60</v>
      </c>
      <c r="L11" s="39">
        <v>62</v>
      </c>
      <c r="M11" s="48"/>
      <c r="N11" s="20">
        <f>COUNT(E11:M11)</f>
        <v>5</v>
      </c>
      <c r="O11" s="22">
        <f>STDEVA(E11:M11)/(SUM(E11:M11)/COUNTIF(E11:M11,"&gt;0"))</f>
        <v>0.16944214284030676</v>
      </c>
      <c r="P11" s="61">
        <f>1/N11*(SUM(E11:M11))</f>
        <v>65.4</v>
      </c>
      <c r="Q11" s="59">
        <f>P11</f>
        <v>65.4</v>
      </c>
      <c r="R11" s="78">
        <v>57.37</v>
      </c>
      <c r="S11" s="78">
        <v>65.86</v>
      </c>
      <c r="T11" s="78">
        <v>69.59</v>
      </c>
      <c r="U11" s="78">
        <v>56.65</v>
      </c>
    </row>
    <row r="12" spans="1:19" ht="30.75" customHeight="1">
      <c r="A12" s="19"/>
      <c r="B12" s="19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0"/>
      <c r="O12" s="22"/>
      <c r="P12" s="21"/>
      <c r="Q12" s="21"/>
      <c r="R12" s="21"/>
      <c r="S12" s="21"/>
    </row>
    <row r="13" spans="1:21" ht="39.75" customHeight="1">
      <c r="A13" s="179" t="s">
        <v>53</v>
      </c>
      <c r="B13" s="179" t="s">
        <v>31</v>
      </c>
      <c r="C13" s="179" t="s">
        <v>52</v>
      </c>
      <c r="D13" s="179" t="s">
        <v>19</v>
      </c>
      <c r="E13" s="192" t="s">
        <v>65</v>
      </c>
      <c r="F13" s="192"/>
      <c r="G13" s="192"/>
      <c r="H13" s="192"/>
      <c r="I13" s="192"/>
      <c r="J13" s="192"/>
      <c r="K13" s="192"/>
      <c r="L13" s="192"/>
      <c r="M13" s="192"/>
      <c r="N13" s="180" t="s">
        <v>55</v>
      </c>
      <c r="O13" s="180" t="s">
        <v>56</v>
      </c>
      <c r="P13" s="188" t="s">
        <v>269</v>
      </c>
      <c r="Q13" s="205" t="s">
        <v>282</v>
      </c>
      <c r="R13" s="198" t="s">
        <v>283</v>
      </c>
      <c r="S13" s="198" t="s">
        <v>275</v>
      </c>
      <c r="T13" s="198" t="s">
        <v>277</v>
      </c>
      <c r="U13" s="198" t="s">
        <v>278</v>
      </c>
    </row>
    <row r="14" spans="1:21" ht="61.5" customHeight="1">
      <c r="A14" s="179"/>
      <c r="B14" s="179"/>
      <c r="C14" s="179"/>
      <c r="D14" s="179"/>
      <c r="E14" s="190" t="s">
        <v>313</v>
      </c>
      <c r="F14" s="190" t="s">
        <v>318</v>
      </c>
      <c r="G14" s="190" t="s">
        <v>315</v>
      </c>
      <c r="H14" s="190" t="s">
        <v>314</v>
      </c>
      <c r="I14" s="190" t="s">
        <v>309</v>
      </c>
      <c r="J14" s="190" t="s">
        <v>310</v>
      </c>
      <c r="K14" s="190" t="s">
        <v>311</v>
      </c>
      <c r="L14" s="190" t="s">
        <v>299</v>
      </c>
      <c r="M14" s="190" t="s">
        <v>312</v>
      </c>
      <c r="N14" s="194"/>
      <c r="O14" s="194"/>
      <c r="P14" s="202"/>
      <c r="Q14" s="206"/>
      <c r="R14" s="199"/>
      <c r="S14" s="199"/>
      <c r="T14" s="199"/>
      <c r="U14" s="199"/>
    </row>
    <row r="15" spans="1:21" ht="70.5" customHeight="1">
      <c r="A15" s="179"/>
      <c r="B15" s="179"/>
      <c r="C15" s="179"/>
      <c r="D15" s="179"/>
      <c r="E15" s="193"/>
      <c r="F15" s="196"/>
      <c r="G15" s="191"/>
      <c r="H15" s="197"/>
      <c r="I15" s="197"/>
      <c r="J15" s="197"/>
      <c r="K15" s="191"/>
      <c r="L15" s="196"/>
      <c r="M15" s="191"/>
      <c r="N15" s="195"/>
      <c r="O15" s="195"/>
      <c r="P15" s="202"/>
      <c r="Q15" s="206"/>
      <c r="R15" s="200"/>
      <c r="S15" s="200"/>
      <c r="T15" s="200"/>
      <c r="U15" s="200"/>
    </row>
    <row r="16" spans="1:21" ht="34.5" customHeight="1">
      <c r="A16" s="186" t="s">
        <v>88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</row>
    <row r="17" spans="1:21" ht="91.5" customHeight="1">
      <c r="A17" s="19" t="s">
        <v>54</v>
      </c>
      <c r="B17" s="19" t="s">
        <v>38</v>
      </c>
      <c r="C17" s="1" t="s">
        <v>144</v>
      </c>
      <c r="D17" s="47" t="s">
        <v>185</v>
      </c>
      <c r="E17" s="64">
        <v>55</v>
      </c>
      <c r="F17" s="39">
        <v>70</v>
      </c>
      <c r="G17" s="39">
        <v>65</v>
      </c>
      <c r="H17" s="39">
        <v>55</v>
      </c>
      <c r="I17" s="39">
        <v>66</v>
      </c>
      <c r="J17" s="39">
        <v>45.5</v>
      </c>
      <c r="K17" s="39">
        <v>50</v>
      </c>
      <c r="L17" s="39"/>
      <c r="M17" s="39">
        <v>53</v>
      </c>
      <c r="N17" s="20">
        <f>COUNT(E17:M17)</f>
        <v>8</v>
      </c>
      <c r="O17" s="22">
        <f>STDEVA(E17:M17)/(SUM(E17:M17)/COUNTIF(E17:M17,"&gt;0"))</f>
        <v>0.14972778442540036</v>
      </c>
      <c r="P17" s="61">
        <f>1/N17*(SUM(E17:M17))</f>
        <v>57.4375</v>
      </c>
      <c r="Q17" s="59">
        <f>P17</f>
        <v>57.4375</v>
      </c>
      <c r="R17" s="78">
        <v>54.52</v>
      </c>
      <c r="S17" s="78">
        <v>56.34</v>
      </c>
      <c r="T17" s="78">
        <v>66</v>
      </c>
      <c r="U17" s="78">
        <v>55.06</v>
      </c>
    </row>
    <row r="18" spans="1:21" ht="101.25" customHeight="1">
      <c r="A18" s="19" t="s">
        <v>54</v>
      </c>
      <c r="B18" s="19" t="s">
        <v>38</v>
      </c>
      <c r="C18" s="1" t="s">
        <v>145</v>
      </c>
      <c r="D18" s="47" t="s">
        <v>189</v>
      </c>
      <c r="E18" s="64">
        <v>57</v>
      </c>
      <c r="F18" s="39">
        <v>65</v>
      </c>
      <c r="G18" s="39">
        <v>56</v>
      </c>
      <c r="H18" s="39"/>
      <c r="I18" s="39">
        <v>69</v>
      </c>
      <c r="J18" s="39"/>
      <c r="K18" s="39">
        <v>60</v>
      </c>
      <c r="L18" s="39"/>
      <c r="M18" s="39">
        <v>68</v>
      </c>
      <c r="N18" s="20">
        <f>COUNT(E18:M18)</f>
        <v>6</v>
      </c>
      <c r="O18" s="22">
        <f>STDEVA(E18:M18)/(SUM(E18:M18)/COUNTIF(E18:M18,"&gt;0"))</f>
        <v>0.0897997772825746</v>
      </c>
      <c r="P18" s="61">
        <f>1/N18*(SUM(E18:M18))</f>
        <v>62.5</v>
      </c>
      <c r="Q18" s="59">
        <f>P18</f>
        <v>62.5</v>
      </c>
      <c r="R18" s="78">
        <v>57.89</v>
      </c>
      <c r="S18" s="78">
        <v>62.5</v>
      </c>
      <c r="T18" s="78">
        <v>56.2</v>
      </c>
      <c r="U18" s="78">
        <v>60.75</v>
      </c>
    </row>
    <row r="19" spans="1:21" ht="179.25" customHeight="1">
      <c r="A19" s="19" t="s">
        <v>61</v>
      </c>
      <c r="B19" s="19" t="s">
        <v>32</v>
      </c>
      <c r="C19" s="20" t="s">
        <v>263</v>
      </c>
      <c r="D19" s="20" t="s">
        <v>267</v>
      </c>
      <c r="E19" s="39">
        <v>121</v>
      </c>
      <c r="F19" s="39">
        <v>130</v>
      </c>
      <c r="G19" s="39">
        <v>120</v>
      </c>
      <c r="H19" s="39"/>
      <c r="I19" s="39">
        <v>138</v>
      </c>
      <c r="J19" s="39">
        <v>104</v>
      </c>
      <c r="K19" s="39">
        <v>90</v>
      </c>
      <c r="L19" s="39"/>
      <c r="M19" s="39">
        <v>126</v>
      </c>
      <c r="N19" s="20">
        <f>COUNT(E19:M19)</f>
        <v>7</v>
      </c>
      <c r="O19" s="22">
        <f>STDEVA(E19:M19)/(SUM(E19:M19)/COUNTIF(E19:M19,"&gt;0"))</f>
        <v>0.13787613349450573</v>
      </c>
      <c r="P19" s="61">
        <f>1/N19*(SUM(E19:M19))</f>
        <v>118.42857142857142</v>
      </c>
      <c r="Q19" s="59">
        <f>P19</f>
        <v>118.42857142857142</v>
      </c>
      <c r="R19" s="78">
        <v>109.26</v>
      </c>
      <c r="S19" s="78">
        <v>105.84</v>
      </c>
      <c r="T19" s="78">
        <v>131.33</v>
      </c>
      <c r="U19" s="78">
        <v>109.88</v>
      </c>
    </row>
    <row r="20" spans="1:21" ht="153" customHeight="1">
      <c r="A20" s="23" t="s">
        <v>72</v>
      </c>
      <c r="B20" s="23" t="s">
        <v>32</v>
      </c>
      <c r="C20" s="20" t="s">
        <v>264</v>
      </c>
      <c r="D20" s="20" t="s">
        <v>267</v>
      </c>
      <c r="E20" s="39">
        <v>106</v>
      </c>
      <c r="F20" s="39">
        <v>160</v>
      </c>
      <c r="G20" s="39">
        <v>90</v>
      </c>
      <c r="H20" s="39"/>
      <c r="I20" s="39">
        <v>90</v>
      </c>
      <c r="J20" s="39">
        <v>74</v>
      </c>
      <c r="K20" s="39">
        <v>80</v>
      </c>
      <c r="L20" s="39">
        <v>101.7</v>
      </c>
      <c r="M20" s="39">
        <v>68</v>
      </c>
      <c r="N20" s="20">
        <f>COUNT(E20:M20)</f>
        <v>8</v>
      </c>
      <c r="O20" s="22">
        <f>STDEVA(E20:M20)/(SUM(E20:M20)/COUNTIF(E20:M20,"&gt;0"))</f>
        <v>0.29980230251522055</v>
      </c>
      <c r="P20" s="61">
        <f>1/N20*(SUM(E20:M20))</f>
        <v>96.2125</v>
      </c>
      <c r="Q20" s="59">
        <f>P20</f>
        <v>96.2125</v>
      </c>
      <c r="R20" s="78">
        <v>90.1</v>
      </c>
      <c r="S20" s="78">
        <v>86.95</v>
      </c>
      <c r="T20" s="78">
        <v>80.5</v>
      </c>
      <c r="U20" s="78">
        <v>87.57</v>
      </c>
    </row>
    <row r="21" spans="1:19" ht="29.25" customHeight="1">
      <c r="A21" s="19"/>
      <c r="B21" s="19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2"/>
      <c r="P21" s="21"/>
      <c r="Q21" s="21"/>
      <c r="R21" s="21"/>
      <c r="S21" s="21"/>
    </row>
    <row r="22" spans="1:21" ht="25.5" customHeight="1">
      <c r="A22" s="179" t="s">
        <v>53</v>
      </c>
      <c r="B22" s="179" t="s">
        <v>31</v>
      </c>
      <c r="C22" s="179" t="s">
        <v>52</v>
      </c>
      <c r="D22" s="179" t="s">
        <v>19</v>
      </c>
      <c r="E22" s="192" t="s">
        <v>65</v>
      </c>
      <c r="F22" s="192"/>
      <c r="G22" s="192"/>
      <c r="H22" s="192"/>
      <c r="I22" s="192"/>
      <c r="J22" s="192"/>
      <c r="K22" s="192"/>
      <c r="L22" s="192"/>
      <c r="M22" s="192"/>
      <c r="N22" s="179" t="s">
        <v>55</v>
      </c>
      <c r="O22" s="179" t="s">
        <v>56</v>
      </c>
      <c r="P22" s="188" t="s">
        <v>269</v>
      </c>
      <c r="Q22" s="205" t="s">
        <v>282</v>
      </c>
      <c r="R22" s="198" t="s">
        <v>283</v>
      </c>
      <c r="S22" s="198" t="s">
        <v>275</v>
      </c>
      <c r="T22" s="198" t="s">
        <v>277</v>
      </c>
      <c r="U22" s="198" t="s">
        <v>278</v>
      </c>
    </row>
    <row r="23" spans="1:21" ht="61.5" customHeight="1">
      <c r="A23" s="179"/>
      <c r="B23" s="179"/>
      <c r="C23" s="179"/>
      <c r="D23" s="179"/>
      <c r="E23" s="190" t="s">
        <v>313</v>
      </c>
      <c r="F23" s="190" t="s">
        <v>318</v>
      </c>
      <c r="G23" s="190" t="s">
        <v>315</v>
      </c>
      <c r="H23" s="190" t="s">
        <v>309</v>
      </c>
      <c r="I23" s="190" t="s">
        <v>310</v>
      </c>
      <c r="J23" s="190" t="s">
        <v>311</v>
      </c>
      <c r="K23" s="190" t="s">
        <v>312</v>
      </c>
      <c r="L23" s="190"/>
      <c r="M23" s="190"/>
      <c r="N23" s="179"/>
      <c r="O23" s="179"/>
      <c r="P23" s="202"/>
      <c r="Q23" s="206"/>
      <c r="R23" s="199"/>
      <c r="S23" s="199"/>
      <c r="T23" s="199"/>
      <c r="U23" s="199"/>
    </row>
    <row r="24" spans="1:21" ht="66.75" customHeight="1">
      <c r="A24" s="179"/>
      <c r="B24" s="179"/>
      <c r="C24" s="179"/>
      <c r="D24" s="179"/>
      <c r="E24" s="193"/>
      <c r="F24" s="196"/>
      <c r="G24" s="191"/>
      <c r="H24" s="197"/>
      <c r="I24" s="197"/>
      <c r="J24" s="204"/>
      <c r="K24" s="204"/>
      <c r="L24" s="204"/>
      <c r="M24" s="204"/>
      <c r="N24" s="179"/>
      <c r="O24" s="179"/>
      <c r="P24" s="202"/>
      <c r="Q24" s="206"/>
      <c r="R24" s="200"/>
      <c r="S24" s="200"/>
      <c r="T24" s="200"/>
      <c r="U24" s="200"/>
    </row>
    <row r="25" spans="1:21" ht="35.25" customHeight="1">
      <c r="A25" s="186" t="s">
        <v>161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</row>
    <row r="26" spans="1:21" ht="94.5" customHeight="1">
      <c r="A26" s="46" t="s">
        <v>57</v>
      </c>
      <c r="B26" s="46" t="s">
        <v>32</v>
      </c>
      <c r="C26" s="41" t="s">
        <v>128</v>
      </c>
      <c r="D26" s="42" t="s">
        <v>94</v>
      </c>
      <c r="E26" s="39">
        <v>191</v>
      </c>
      <c r="F26" s="39">
        <v>280</v>
      </c>
      <c r="G26" s="39">
        <v>190</v>
      </c>
      <c r="H26" s="39">
        <v>250</v>
      </c>
      <c r="I26" s="39">
        <v>237.5</v>
      </c>
      <c r="J26" s="39">
        <v>230</v>
      </c>
      <c r="K26" s="39">
        <v>210</v>
      </c>
      <c r="L26" s="39"/>
      <c r="M26" s="39"/>
      <c r="N26" s="20">
        <f>COUNT(E26:M26)</f>
        <v>7</v>
      </c>
      <c r="O26" s="22">
        <f>STDEVA(E26:M26)/(SUM(E26:M26)/COUNTIF(E26:M26,"&gt;0"))</f>
        <v>0.14404737287530942</v>
      </c>
      <c r="P26" s="61">
        <f>1/N26*(SUM(E26:M26))</f>
        <v>226.92857142857142</v>
      </c>
      <c r="Q26" s="59">
        <f>P26</f>
        <v>226.92857142857142</v>
      </c>
      <c r="R26" s="78">
        <v>199.98</v>
      </c>
      <c r="S26" s="78">
        <v>216.78</v>
      </c>
      <c r="T26" s="78">
        <v>234.38</v>
      </c>
      <c r="U26" s="78">
        <v>221.42</v>
      </c>
    </row>
    <row r="27" spans="1:21" ht="60.75" customHeight="1">
      <c r="A27" s="46" t="s">
        <v>57</v>
      </c>
      <c r="B27" s="46" t="s">
        <v>32</v>
      </c>
      <c r="C27" s="41" t="s">
        <v>128</v>
      </c>
      <c r="D27" s="42" t="s">
        <v>95</v>
      </c>
      <c r="E27" s="39">
        <v>181</v>
      </c>
      <c r="F27" s="39">
        <v>260</v>
      </c>
      <c r="G27" s="39"/>
      <c r="H27" s="39">
        <v>250</v>
      </c>
      <c r="I27" s="39"/>
      <c r="J27" s="39">
        <v>220</v>
      </c>
      <c r="K27" s="39">
        <v>210</v>
      </c>
      <c r="L27" s="39"/>
      <c r="M27" s="39"/>
      <c r="N27" s="20">
        <f>COUNT(E27:M27)</f>
        <v>5</v>
      </c>
      <c r="O27" s="22">
        <f>STDEVA(E27:M27)/(SUM(E27:M27)/COUNTIF(E27:M27,"&gt;0"))</f>
        <v>0.14162428760257345</v>
      </c>
      <c r="P27" s="61">
        <f>1/N27*(SUM(E27:M27))</f>
        <v>224.20000000000002</v>
      </c>
      <c r="Q27" s="59">
        <f>P27</f>
        <v>224.20000000000002</v>
      </c>
      <c r="R27" s="78">
        <v>194</v>
      </c>
      <c r="S27" s="78">
        <v>216.95</v>
      </c>
      <c r="T27" s="78">
        <v>239.32</v>
      </c>
      <c r="U27" s="78">
        <v>219.32</v>
      </c>
    </row>
    <row r="28" spans="1:21" ht="84" customHeight="1">
      <c r="A28" s="46" t="s">
        <v>58</v>
      </c>
      <c r="B28" s="46" t="s">
        <v>32</v>
      </c>
      <c r="C28" s="41" t="s">
        <v>265</v>
      </c>
      <c r="D28" s="42" t="s">
        <v>51</v>
      </c>
      <c r="E28" s="39">
        <v>261</v>
      </c>
      <c r="F28" s="39">
        <v>290</v>
      </c>
      <c r="G28" s="39">
        <v>318</v>
      </c>
      <c r="H28" s="39">
        <v>320</v>
      </c>
      <c r="I28" s="39">
        <v>221</v>
      </c>
      <c r="J28" s="39">
        <v>230</v>
      </c>
      <c r="K28" s="39">
        <v>240</v>
      </c>
      <c r="L28" s="39"/>
      <c r="M28" s="39"/>
      <c r="N28" s="20">
        <f>COUNT(E28:M28)</f>
        <v>7</v>
      </c>
      <c r="O28" s="22">
        <f>STDEVA(E28:M28)/(SUM(E28:M28)/COUNTIF(E28:M28,"&gt;0"))</f>
        <v>0.15330687882353125</v>
      </c>
      <c r="P28" s="61">
        <f>1/N28*(SUM(E28:M28))</f>
        <v>268.57142857142856</v>
      </c>
      <c r="Q28" s="59">
        <f>P28</f>
        <v>268.57142857142856</v>
      </c>
      <c r="R28" s="78">
        <v>244.63</v>
      </c>
      <c r="S28" s="78">
        <v>266.2</v>
      </c>
      <c r="T28" s="78">
        <v>329.1</v>
      </c>
      <c r="U28" s="78">
        <v>303.13</v>
      </c>
    </row>
    <row r="29" spans="1:21" ht="84" customHeight="1">
      <c r="A29" s="46" t="s">
        <v>58</v>
      </c>
      <c r="B29" s="46" t="s">
        <v>32</v>
      </c>
      <c r="C29" s="41" t="s">
        <v>266</v>
      </c>
      <c r="D29" s="42" t="s">
        <v>95</v>
      </c>
      <c r="E29" s="21">
        <v>278</v>
      </c>
      <c r="F29" s="39">
        <v>350</v>
      </c>
      <c r="G29" s="39">
        <v>330</v>
      </c>
      <c r="H29" s="39">
        <v>330</v>
      </c>
      <c r="I29" s="39">
        <v>236</v>
      </c>
      <c r="J29" s="39">
        <v>250</v>
      </c>
      <c r="K29" s="39">
        <v>264</v>
      </c>
      <c r="L29" s="39"/>
      <c r="M29" s="39"/>
      <c r="N29" s="20">
        <f>COUNT(E29:M29)</f>
        <v>7</v>
      </c>
      <c r="O29" s="22">
        <f>STDEVA(E29:M29)/(SUM(E29:M29)/COUNTIF(E29:M29,"&gt;0"))</f>
        <v>0.15441602404643803</v>
      </c>
      <c r="P29" s="61">
        <f>1/N29*(SUM(E29:M29))</f>
        <v>291.1428571428571</v>
      </c>
      <c r="Q29" s="59">
        <f>P29</f>
        <v>291.1428571428571</v>
      </c>
      <c r="R29" s="78">
        <v>277.07</v>
      </c>
      <c r="S29" s="78">
        <v>285.84</v>
      </c>
      <c r="T29" s="78">
        <v>284</v>
      </c>
      <c r="U29" s="78">
        <v>306</v>
      </c>
    </row>
    <row r="30" spans="1:19" ht="28.5" customHeight="1">
      <c r="A30" s="19"/>
      <c r="B30" s="19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2"/>
      <c r="P30" s="21"/>
      <c r="Q30" s="21"/>
      <c r="R30" s="21"/>
      <c r="S30" s="21"/>
    </row>
    <row r="31" spans="1:21" ht="29.25" customHeight="1">
      <c r="A31" s="179" t="s">
        <v>53</v>
      </c>
      <c r="B31" s="179" t="s">
        <v>31</v>
      </c>
      <c r="C31" s="179" t="s">
        <v>52</v>
      </c>
      <c r="D31" s="179" t="s">
        <v>19</v>
      </c>
      <c r="E31" s="192" t="s">
        <v>65</v>
      </c>
      <c r="F31" s="192"/>
      <c r="G31" s="192"/>
      <c r="H31" s="192"/>
      <c r="I31" s="192"/>
      <c r="J31" s="192"/>
      <c r="K31" s="192"/>
      <c r="L31" s="192"/>
      <c r="M31" s="192"/>
      <c r="N31" s="179" t="s">
        <v>55</v>
      </c>
      <c r="O31" s="180" t="s">
        <v>56</v>
      </c>
      <c r="P31" s="188" t="s">
        <v>269</v>
      </c>
      <c r="Q31" s="205" t="s">
        <v>282</v>
      </c>
      <c r="R31" s="198" t="s">
        <v>283</v>
      </c>
      <c r="S31" s="198" t="s">
        <v>275</v>
      </c>
      <c r="T31" s="198" t="s">
        <v>277</v>
      </c>
      <c r="U31" s="198" t="s">
        <v>278</v>
      </c>
    </row>
    <row r="32" spans="1:21" ht="61.5" customHeight="1">
      <c r="A32" s="179"/>
      <c r="B32" s="179"/>
      <c r="C32" s="179"/>
      <c r="D32" s="179"/>
      <c r="E32" s="190" t="s">
        <v>313</v>
      </c>
      <c r="F32" s="190" t="s">
        <v>318</v>
      </c>
      <c r="G32" s="190" t="s">
        <v>315</v>
      </c>
      <c r="H32" s="190" t="s">
        <v>309</v>
      </c>
      <c r="I32" s="190" t="s">
        <v>310</v>
      </c>
      <c r="J32" s="190" t="s">
        <v>311</v>
      </c>
      <c r="K32" s="190" t="s">
        <v>312</v>
      </c>
      <c r="L32" s="190"/>
      <c r="M32" s="190"/>
      <c r="N32" s="179"/>
      <c r="O32" s="194"/>
      <c r="P32" s="202"/>
      <c r="Q32" s="206"/>
      <c r="R32" s="199"/>
      <c r="S32" s="199"/>
      <c r="T32" s="199"/>
      <c r="U32" s="199"/>
    </row>
    <row r="33" spans="1:21" ht="69.75" customHeight="1">
      <c r="A33" s="179"/>
      <c r="B33" s="179"/>
      <c r="C33" s="179"/>
      <c r="D33" s="179"/>
      <c r="E33" s="193"/>
      <c r="F33" s="196"/>
      <c r="G33" s="191"/>
      <c r="H33" s="197"/>
      <c r="I33" s="197"/>
      <c r="J33" s="197"/>
      <c r="K33" s="193"/>
      <c r="L33" s="193"/>
      <c r="M33" s="193"/>
      <c r="N33" s="179"/>
      <c r="O33" s="195"/>
      <c r="P33" s="202"/>
      <c r="Q33" s="206"/>
      <c r="R33" s="200"/>
      <c r="S33" s="200"/>
      <c r="T33" s="200"/>
      <c r="U33" s="200"/>
    </row>
    <row r="34" spans="1:21" ht="45.75" customHeight="1">
      <c r="A34" s="186" t="s">
        <v>83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</row>
    <row r="35" spans="1:21" ht="141.75" customHeight="1">
      <c r="A35" s="46" t="s">
        <v>59</v>
      </c>
      <c r="B35" s="46" t="s">
        <v>32</v>
      </c>
      <c r="C35" s="42" t="s">
        <v>160</v>
      </c>
      <c r="D35" s="42" t="s">
        <v>50</v>
      </c>
      <c r="E35" s="21">
        <v>551</v>
      </c>
      <c r="F35" s="21">
        <v>650</v>
      </c>
      <c r="G35" s="21">
        <v>660</v>
      </c>
      <c r="H35" s="21">
        <v>610</v>
      </c>
      <c r="I35" s="21">
        <v>585</v>
      </c>
      <c r="J35" s="21">
        <v>550</v>
      </c>
      <c r="K35" s="39">
        <v>615</v>
      </c>
      <c r="L35" s="39"/>
      <c r="M35" s="39"/>
      <c r="N35" s="20">
        <f>COUNT(E35:M35)</f>
        <v>7</v>
      </c>
      <c r="O35" s="22">
        <f>STDEVA(E35:M35)/(SUM(E35:M35)/COUNTIF(E35:M35,"&gt;0"))</f>
        <v>0.07256534696040659</v>
      </c>
      <c r="P35" s="61">
        <f>1/N35*(SUM(E35:M35))</f>
        <v>603</v>
      </c>
      <c r="Q35" s="59">
        <f>P35</f>
        <v>603</v>
      </c>
      <c r="R35" s="78">
        <v>546.14</v>
      </c>
      <c r="S35" s="78">
        <v>585.67</v>
      </c>
      <c r="T35" s="78">
        <v>572</v>
      </c>
      <c r="U35" s="78">
        <v>565.33</v>
      </c>
    </row>
    <row r="36" spans="1:21" ht="112.5" customHeight="1">
      <c r="A36" s="46" t="s">
        <v>129</v>
      </c>
      <c r="B36" s="46" t="s">
        <v>32</v>
      </c>
      <c r="C36" s="42" t="s">
        <v>192</v>
      </c>
      <c r="D36" s="42" t="s">
        <v>51</v>
      </c>
      <c r="E36" s="21">
        <v>451</v>
      </c>
      <c r="F36" s="21">
        <v>500</v>
      </c>
      <c r="G36" s="21"/>
      <c r="H36" s="21">
        <v>550</v>
      </c>
      <c r="I36" s="21"/>
      <c r="J36" s="21">
        <v>500</v>
      </c>
      <c r="K36" s="39">
        <v>560</v>
      </c>
      <c r="L36" s="39"/>
      <c r="M36" s="39"/>
      <c r="N36" s="20">
        <f>COUNT(E36:M36)</f>
        <v>5</v>
      </c>
      <c r="O36" s="22">
        <f>STDEVA(E36:M36)/(SUM(E36:M36)/COUNTIF(E36:M36,"&gt;0"))</f>
        <v>0.08597490945426245</v>
      </c>
      <c r="P36" s="61">
        <f>1/N36*(SUM(E36:M36))</f>
        <v>512.2</v>
      </c>
      <c r="Q36" s="59">
        <f>P36</f>
        <v>512.2</v>
      </c>
      <c r="R36" s="78">
        <v>493.8</v>
      </c>
      <c r="S36" s="78">
        <v>525.33</v>
      </c>
      <c r="T36" s="78">
        <v>487.33</v>
      </c>
      <c r="U36" s="78">
        <v>486.75</v>
      </c>
    </row>
    <row r="39" spans="1:20" ht="13.5" customHeight="1">
      <c r="A39" s="189" t="s">
        <v>219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</row>
    <row r="40" spans="1:20" ht="13.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</row>
    <row r="41" spans="1:20" ht="13.5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</row>
  </sheetData>
  <sheetProtection/>
  <mergeCells count="95">
    <mergeCell ref="R22:R24"/>
    <mergeCell ref="R31:R33"/>
    <mergeCell ref="A34:U34"/>
    <mergeCell ref="U4:U6"/>
    <mergeCell ref="A7:U7"/>
    <mergeCell ref="T13:T15"/>
    <mergeCell ref="U13:U15"/>
    <mergeCell ref="A16:U16"/>
    <mergeCell ref="T22:T24"/>
    <mergeCell ref="U22:U24"/>
    <mergeCell ref="Q31:Q33"/>
    <mergeCell ref="T4:T6"/>
    <mergeCell ref="A25:U25"/>
    <mergeCell ref="T31:T33"/>
    <mergeCell ref="U31:U33"/>
    <mergeCell ref="J23:J24"/>
    <mergeCell ref="R4:R6"/>
    <mergeCell ref="R13:R15"/>
    <mergeCell ref="Q4:Q6"/>
    <mergeCell ref="Q13:Q15"/>
    <mergeCell ref="Q22:Q24"/>
    <mergeCell ref="D22:D24"/>
    <mergeCell ref="C22:C24"/>
    <mergeCell ref="E4:M4"/>
    <mergeCell ref="F14:F15"/>
    <mergeCell ref="I14:I15"/>
    <mergeCell ref="N4:N6"/>
    <mergeCell ref="C13:C15"/>
    <mergeCell ref="P13:P15"/>
    <mergeCell ref="P4:P6"/>
    <mergeCell ref="E32:E33"/>
    <mergeCell ref="C31:C33"/>
    <mergeCell ref="G23:G24"/>
    <mergeCell ref="F23:F24"/>
    <mergeCell ref="P22:P24"/>
    <mergeCell ref="H23:H24"/>
    <mergeCell ref="L23:L24"/>
    <mergeCell ref="I23:I24"/>
    <mergeCell ref="M23:M24"/>
    <mergeCell ref="E22:M22"/>
    <mergeCell ref="K23:K24"/>
    <mergeCell ref="K5:K6"/>
    <mergeCell ref="O13:O15"/>
    <mergeCell ref="E13:M13"/>
    <mergeCell ref="J5:J6"/>
    <mergeCell ref="I5:I6"/>
    <mergeCell ref="M14:M15"/>
    <mergeCell ref="N31:N33"/>
    <mergeCell ref="A31:A33"/>
    <mergeCell ref="D31:D33"/>
    <mergeCell ref="B31:B33"/>
    <mergeCell ref="I32:I33"/>
    <mergeCell ref="M32:M33"/>
    <mergeCell ref="K32:K33"/>
    <mergeCell ref="J32:J33"/>
    <mergeCell ref="F32:F33"/>
    <mergeCell ref="H32:H33"/>
    <mergeCell ref="A13:A15"/>
    <mergeCell ref="E14:E15"/>
    <mergeCell ref="O22:O24"/>
    <mergeCell ref="D13:D15"/>
    <mergeCell ref="G14:G15"/>
    <mergeCell ref="B22:B24"/>
    <mergeCell ref="B13:B15"/>
    <mergeCell ref="N13:N15"/>
    <mergeCell ref="A22:A24"/>
    <mergeCell ref="J14:J15"/>
    <mergeCell ref="N1:P1"/>
    <mergeCell ref="A3:P3"/>
    <mergeCell ref="A4:A6"/>
    <mergeCell ref="B4:B6"/>
    <mergeCell ref="C4:C6"/>
    <mergeCell ref="E5:E6"/>
    <mergeCell ref="G5:G6"/>
    <mergeCell ref="L5:L6"/>
    <mergeCell ref="S4:S6"/>
    <mergeCell ref="S13:S15"/>
    <mergeCell ref="S22:S24"/>
    <mergeCell ref="G32:G33"/>
    <mergeCell ref="L32:L33"/>
    <mergeCell ref="H14:H15"/>
    <mergeCell ref="O31:O33"/>
    <mergeCell ref="N22:N24"/>
    <mergeCell ref="L14:L15"/>
    <mergeCell ref="P31:P33"/>
    <mergeCell ref="A39:T41"/>
    <mergeCell ref="K14:K15"/>
    <mergeCell ref="E31:M31"/>
    <mergeCell ref="E23:E24"/>
    <mergeCell ref="M5:M6"/>
    <mergeCell ref="D4:D6"/>
    <mergeCell ref="O4:O6"/>
    <mergeCell ref="F5:F6"/>
    <mergeCell ref="H5:H6"/>
    <mergeCell ref="S31:S33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N1" sqref="N1:Q16384"/>
    </sheetView>
  </sheetViews>
  <sheetFormatPr defaultColWidth="9.140625" defaultRowHeight="15"/>
  <cols>
    <col min="1" max="1" width="22.28125" style="49" customWidth="1"/>
    <col min="2" max="2" width="7.28125" style="49" customWidth="1"/>
    <col min="3" max="3" width="34.421875" style="49" customWidth="1"/>
    <col min="4" max="4" width="21.421875" style="49" customWidth="1"/>
    <col min="5" max="5" width="12.7109375" style="50" customWidth="1"/>
    <col min="6" max="6" width="14.00390625" style="50" customWidth="1"/>
    <col min="7" max="7" width="14.7109375" style="50" customWidth="1"/>
    <col min="8" max="8" width="13.7109375" style="50" customWidth="1"/>
    <col min="9" max="9" width="12.28125" style="50" customWidth="1"/>
    <col min="10" max="10" width="13.140625" style="50" customWidth="1"/>
    <col min="11" max="11" width="18.28125" style="50" customWidth="1"/>
    <col min="12" max="12" width="25.28125" style="50" customWidth="1"/>
    <col min="13" max="13" width="17.57421875" style="50" customWidth="1"/>
    <col min="14" max="14" width="17.57421875" style="50" hidden="1" customWidth="1"/>
    <col min="15" max="15" width="17.00390625" style="50" hidden="1" customWidth="1"/>
    <col min="16" max="16" width="14.7109375" style="49" hidden="1" customWidth="1"/>
    <col min="17" max="17" width="15.28125" style="49" hidden="1" customWidth="1"/>
    <col min="18" max="16384" width="9.140625" style="49" customWidth="1"/>
  </cols>
  <sheetData>
    <row r="1" spans="10:15" ht="19.5" customHeight="1">
      <c r="J1" s="211" t="s">
        <v>71</v>
      </c>
      <c r="K1" s="211"/>
      <c r="L1" s="211"/>
      <c r="M1" s="49"/>
      <c r="N1" s="49"/>
      <c r="O1" s="49"/>
    </row>
    <row r="2" ht="15" customHeight="1"/>
    <row r="3" spans="1:15" ht="39" customHeight="1">
      <c r="A3" s="212" t="s">
        <v>294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49"/>
      <c r="N3" s="49"/>
      <c r="O3" s="49"/>
    </row>
    <row r="4" spans="1:17" s="51" customFormat="1" ht="24.75" customHeight="1">
      <c r="A4" s="180" t="s">
        <v>53</v>
      </c>
      <c r="B4" s="180" t="s">
        <v>31</v>
      </c>
      <c r="C4" s="180" t="s">
        <v>52</v>
      </c>
      <c r="D4" s="180" t="s">
        <v>18</v>
      </c>
      <c r="E4" s="210" t="s">
        <v>65</v>
      </c>
      <c r="F4" s="210"/>
      <c r="G4" s="210"/>
      <c r="H4" s="210"/>
      <c r="I4" s="210"/>
      <c r="J4" s="180" t="s">
        <v>55</v>
      </c>
      <c r="K4" s="180" t="s">
        <v>56</v>
      </c>
      <c r="L4" s="208" t="s">
        <v>270</v>
      </c>
      <c r="M4" s="205" t="s">
        <v>285</v>
      </c>
      <c r="N4" s="205" t="s">
        <v>271</v>
      </c>
      <c r="O4" s="184" t="s">
        <v>275</v>
      </c>
      <c r="P4" s="184" t="s">
        <v>277</v>
      </c>
      <c r="Q4" s="184" t="s">
        <v>278</v>
      </c>
    </row>
    <row r="5" spans="1:17" s="51" customFormat="1" ht="150.75" customHeight="1">
      <c r="A5" s="207"/>
      <c r="B5" s="207"/>
      <c r="C5" s="207"/>
      <c r="D5" s="207"/>
      <c r="E5" s="63" t="s">
        <v>289</v>
      </c>
      <c r="F5" s="63" t="s">
        <v>309</v>
      </c>
      <c r="G5" s="63" t="s">
        <v>311</v>
      </c>
      <c r="H5" s="63" t="s">
        <v>312</v>
      </c>
      <c r="I5" s="63"/>
      <c r="J5" s="207"/>
      <c r="K5" s="207"/>
      <c r="L5" s="209"/>
      <c r="M5" s="205"/>
      <c r="N5" s="205"/>
      <c r="O5" s="184"/>
      <c r="P5" s="184"/>
      <c r="Q5" s="184"/>
    </row>
    <row r="6" spans="1:17" s="52" customFormat="1" ht="35.25" customHeight="1">
      <c r="A6" s="142" t="s">
        <v>39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17" s="52" customFormat="1" ht="72" customHeight="1">
      <c r="A7" s="102" t="s">
        <v>193</v>
      </c>
      <c r="B7" s="102" t="s">
        <v>32</v>
      </c>
      <c r="C7" s="103" t="s">
        <v>201</v>
      </c>
      <c r="D7" s="103" t="s">
        <v>96</v>
      </c>
      <c r="E7" s="104">
        <v>85</v>
      </c>
      <c r="F7" s="104">
        <v>80</v>
      </c>
      <c r="G7" s="104">
        <v>60</v>
      </c>
      <c r="H7" s="104">
        <v>88</v>
      </c>
      <c r="I7" s="104"/>
      <c r="J7" s="105">
        <f aca="true" t="shared" si="0" ref="J7:J17">COUNT(E7:I7)</f>
        <v>4</v>
      </c>
      <c r="K7" s="106">
        <f aca="true" t="shared" si="1" ref="K7:K17">STDEVA(E7:I7)/(SUM(E7:I7)/COUNTIF(E7:I7,"&gt;0"))</f>
        <v>0.16110179422662987</v>
      </c>
      <c r="L7" s="110">
        <f aca="true" t="shared" si="2" ref="L7:L17">1/J7*(SUM(E7:I7))</f>
        <v>78.25</v>
      </c>
      <c r="M7" s="111">
        <f>L7</f>
        <v>78.25</v>
      </c>
      <c r="N7" s="111">
        <v>74</v>
      </c>
      <c r="O7" s="112">
        <v>82</v>
      </c>
      <c r="P7" s="112">
        <v>67.65</v>
      </c>
      <c r="Q7" s="112">
        <v>70.5</v>
      </c>
    </row>
    <row r="8" spans="1:17" s="52" customFormat="1" ht="65.25" customHeight="1">
      <c r="A8" s="102" t="s">
        <v>62</v>
      </c>
      <c r="B8" s="102" t="s">
        <v>32</v>
      </c>
      <c r="C8" s="103" t="s">
        <v>202</v>
      </c>
      <c r="D8" s="103" t="s">
        <v>96</v>
      </c>
      <c r="E8" s="104">
        <v>95</v>
      </c>
      <c r="F8" s="104">
        <v>90</v>
      </c>
      <c r="G8" s="104">
        <v>75</v>
      </c>
      <c r="H8" s="104">
        <v>92</v>
      </c>
      <c r="I8" s="104"/>
      <c r="J8" s="105">
        <f t="shared" si="0"/>
        <v>4</v>
      </c>
      <c r="K8" s="106">
        <f t="shared" si="1"/>
        <v>0.10121506981732868</v>
      </c>
      <c r="L8" s="110">
        <f t="shared" si="2"/>
        <v>88</v>
      </c>
      <c r="M8" s="111">
        <f aca="true" t="shared" si="3" ref="M8:M17">L8</f>
        <v>88</v>
      </c>
      <c r="N8" s="111">
        <v>76</v>
      </c>
      <c r="O8" s="112">
        <v>78.87</v>
      </c>
      <c r="P8" s="112">
        <v>57.95</v>
      </c>
      <c r="Q8" s="112">
        <v>47.76</v>
      </c>
    </row>
    <row r="9" spans="1:17" s="54" customFormat="1" ht="32.25" customHeight="1">
      <c r="A9" s="102" t="s">
        <v>196</v>
      </c>
      <c r="B9" s="102" t="s">
        <v>32</v>
      </c>
      <c r="C9" s="103" t="s">
        <v>203</v>
      </c>
      <c r="D9" s="103" t="s">
        <v>96</v>
      </c>
      <c r="E9" s="104">
        <v>60</v>
      </c>
      <c r="F9" s="104">
        <v>50</v>
      </c>
      <c r="G9" s="104">
        <v>50</v>
      </c>
      <c r="H9" s="104"/>
      <c r="I9" s="104"/>
      <c r="J9" s="105">
        <f t="shared" si="0"/>
        <v>3</v>
      </c>
      <c r="K9" s="106">
        <f t="shared" si="1"/>
        <v>0.10825317547305484</v>
      </c>
      <c r="L9" s="110">
        <f t="shared" si="2"/>
        <v>53.33333333333333</v>
      </c>
      <c r="M9" s="111">
        <f t="shared" si="3"/>
        <v>53.33333333333333</v>
      </c>
      <c r="N9" s="111">
        <v>61</v>
      </c>
      <c r="O9" s="112">
        <v>66.25</v>
      </c>
      <c r="P9" s="112">
        <v>60.3</v>
      </c>
      <c r="Q9" s="112">
        <v>50.86</v>
      </c>
    </row>
    <row r="10" spans="1:17" s="52" customFormat="1" ht="29.25" customHeight="1">
      <c r="A10" s="102" t="s">
        <v>40</v>
      </c>
      <c r="B10" s="102" t="s">
        <v>32</v>
      </c>
      <c r="C10" s="103" t="s">
        <v>204</v>
      </c>
      <c r="D10" s="103" t="s">
        <v>96</v>
      </c>
      <c r="E10" s="104">
        <v>45</v>
      </c>
      <c r="F10" s="104">
        <v>48</v>
      </c>
      <c r="G10" s="113">
        <v>45</v>
      </c>
      <c r="H10" s="113">
        <v>54</v>
      </c>
      <c r="I10" s="113"/>
      <c r="J10" s="105">
        <f t="shared" si="0"/>
        <v>4</v>
      </c>
      <c r="K10" s="106">
        <f t="shared" si="1"/>
        <v>0.08838834764831843</v>
      </c>
      <c r="L10" s="110">
        <f t="shared" si="2"/>
        <v>48</v>
      </c>
      <c r="M10" s="111">
        <f t="shared" si="3"/>
        <v>48</v>
      </c>
      <c r="N10" s="111">
        <v>43.75</v>
      </c>
      <c r="O10" s="112">
        <v>46.67</v>
      </c>
      <c r="P10" s="112">
        <v>40.31</v>
      </c>
      <c r="Q10" s="112">
        <v>40.31</v>
      </c>
    </row>
    <row r="11" spans="1:17" s="52" customFormat="1" ht="30.75" customHeight="1">
      <c r="A11" s="114" t="s">
        <v>194</v>
      </c>
      <c r="B11" s="102" t="s">
        <v>32</v>
      </c>
      <c r="C11" s="103" t="s">
        <v>205</v>
      </c>
      <c r="D11" s="103" t="s">
        <v>96</v>
      </c>
      <c r="E11" s="104">
        <v>40</v>
      </c>
      <c r="F11" s="104">
        <v>38</v>
      </c>
      <c r="G11" s="113">
        <v>40</v>
      </c>
      <c r="H11" s="113">
        <v>40</v>
      </c>
      <c r="I11" s="113"/>
      <c r="J11" s="105">
        <f t="shared" si="0"/>
        <v>4</v>
      </c>
      <c r="K11" s="106">
        <f t="shared" si="1"/>
        <v>0.02531645569620253</v>
      </c>
      <c r="L11" s="110">
        <f t="shared" si="2"/>
        <v>39.5</v>
      </c>
      <c r="M11" s="111">
        <f t="shared" si="3"/>
        <v>39.5</v>
      </c>
      <c r="N11" s="111">
        <v>37.5</v>
      </c>
      <c r="O11" s="112">
        <v>38.33</v>
      </c>
      <c r="P11" s="112">
        <v>32.25</v>
      </c>
      <c r="Q11" s="112">
        <v>32</v>
      </c>
    </row>
    <row r="12" spans="1:17" s="52" customFormat="1" ht="43.5" customHeight="1">
      <c r="A12" s="114" t="s">
        <v>195</v>
      </c>
      <c r="B12" s="102" t="s">
        <v>32</v>
      </c>
      <c r="C12" s="103" t="s">
        <v>206</v>
      </c>
      <c r="D12" s="103" t="s">
        <v>96</v>
      </c>
      <c r="E12" s="104">
        <v>35</v>
      </c>
      <c r="F12" s="104">
        <v>38</v>
      </c>
      <c r="G12" s="113">
        <v>40</v>
      </c>
      <c r="H12" s="113">
        <v>40</v>
      </c>
      <c r="I12" s="113"/>
      <c r="J12" s="105">
        <f t="shared" si="0"/>
        <v>4</v>
      </c>
      <c r="K12" s="106">
        <f t="shared" si="1"/>
        <v>0.061775367663432786</v>
      </c>
      <c r="L12" s="110">
        <f t="shared" si="2"/>
        <v>38.25</v>
      </c>
      <c r="M12" s="111">
        <f t="shared" si="3"/>
        <v>38.25</v>
      </c>
      <c r="N12" s="111">
        <v>37</v>
      </c>
      <c r="O12" s="112">
        <v>37.67</v>
      </c>
      <c r="P12" s="112">
        <v>32.5</v>
      </c>
      <c r="Q12" s="112">
        <v>31.75</v>
      </c>
    </row>
    <row r="13" spans="1:17" s="52" customFormat="1" ht="31.5" customHeight="1">
      <c r="A13" s="114" t="s">
        <v>76</v>
      </c>
      <c r="B13" s="102" t="s">
        <v>32</v>
      </c>
      <c r="C13" s="103" t="s">
        <v>207</v>
      </c>
      <c r="D13" s="103" t="s">
        <v>96</v>
      </c>
      <c r="E13" s="104">
        <v>38</v>
      </c>
      <c r="F13" s="104">
        <v>38</v>
      </c>
      <c r="G13" s="113">
        <v>40</v>
      </c>
      <c r="H13" s="113">
        <v>42</v>
      </c>
      <c r="I13" s="113"/>
      <c r="J13" s="105">
        <f t="shared" si="0"/>
        <v>4</v>
      </c>
      <c r="K13" s="106">
        <f t="shared" si="1"/>
        <v>0.04847732191171332</v>
      </c>
      <c r="L13" s="110">
        <f t="shared" si="2"/>
        <v>39.5</v>
      </c>
      <c r="M13" s="111">
        <f t="shared" si="3"/>
        <v>39.5</v>
      </c>
      <c r="N13" s="111">
        <v>38.25</v>
      </c>
      <c r="O13" s="112">
        <v>39.33</v>
      </c>
      <c r="P13" s="112">
        <v>32.5</v>
      </c>
      <c r="Q13" s="112">
        <v>31.75</v>
      </c>
    </row>
    <row r="14" spans="1:17" s="52" customFormat="1" ht="42" customHeight="1">
      <c r="A14" s="114" t="s">
        <v>197</v>
      </c>
      <c r="B14" s="102" t="s">
        <v>32</v>
      </c>
      <c r="C14" s="103" t="s">
        <v>208</v>
      </c>
      <c r="D14" s="103" t="s">
        <v>96</v>
      </c>
      <c r="E14" s="104">
        <v>120</v>
      </c>
      <c r="F14" s="104">
        <v>100</v>
      </c>
      <c r="G14" s="115">
        <v>95</v>
      </c>
      <c r="H14" s="115">
        <v>85</v>
      </c>
      <c r="I14" s="115"/>
      <c r="J14" s="105">
        <f t="shared" si="0"/>
        <v>4</v>
      </c>
      <c r="K14" s="106">
        <f t="shared" si="1"/>
        <v>0.14719601443879746</v>
      </c>
      <c r="L14" s="110">
        <f t="shared" si="2"/>
        <v>100</v>
      </c>
      <c r="M14" s="111">
        <f t="shared" si="3"/>
        <v>100</v>
      </c>
      <c r="N14" s="111">
        <v>97.5</v>
      </c>
      <c r="O14" s="112">
        <v>101.67</v>
      </c>
      <c r="P14" s="112">
        <v>94.23</v>
      </c>
      <c r="Q14" s="112">
        <v>90.5</v>
      </c>
    </row>
    <row r="15" spans="1:17" s="52" customFormat="1" ht="47.25" customHeight="1">
      <c r="A15" s="114" t="s">
        <v>198</v>
      </c>
      <c r="B15" s="102" t="s">
        <v>32</v>
      </c>
      <c r="C15" s="103" t="s">
        <v>209</v>
      </c>
      <c r="D15" s="103" t="s">
        <v>96</v>
      </c>
      <c r="E15" s="104">
        <v>160</v>
      </c>
      <c r="F15" s="104">
        <v>190</v>
      </c>
      <c r="G15" s="115">
        <v>150</v>
      </c>
      <c r="H15" s="115"/>
      <c r="I15" s="115"/>
      <c r="J15" s="105">
        <f t="shared" si="0"/>
        <v>3</v>
      </c>
      <c r="K15" s="106">
        <f t="shared" si="1"/>
        <v>0.12489995996796832</v>
      </c>
      <c r="L15" s="110">
        <f t="shared" si="2"/>
        <v>166.66666666666666</v>
      </c>
      <c r="M15" s="111">
        <f t="shared" si="3"/>
        <v>166.66666666666666</v>
      </c>
      <c r="N15" s="111">
        <v>121.57</v>
      </c>
      <c r="O15" s="112">
        <v>123.69</v>
      </c>
      <c r="P15" s="112">
        <v>89.98</v>
      </c>
      <c r="Q15" s="112">
        <v>144.88</v>
      </c>
    </row>
    <row r="16" spans="1:17" s="54" customFormat="1" ht="47.25" customHeight="1">
      <c r="A16" s="102" t="s">
        <v>199</v>
      </c>
      <c r="B16" s="102" t="s">
        <v>32</v>
      </c>
      <c r="C16" s="103" t="s">
        <v>210</v>
      </c>
      <c r="D16" s="103" t="s">
        <v>96</v>
      </c>
      <c r="E16" s="104">
        <v>43</v>
      </c>
      <c r="F16" s="104">
        <v>46</v>
      </c>
      <c r="G16" s="115">
        <v>45</v>
      </c>
      <c r="H16" s="115">
        <v>49</v>
      </c>
      <c r="I16" s="115"/>
      <c r="J16" s="105">
        <f t="shared" si="0"/>
        <v>4</v>
      </c>
      <c r="K16" s="106">
        <f t="shared" si="1"/>
        <v>0.0546448087431694</v>
      </c>
      <c r="L16" s="110">
        <f t="shared" si="2"/>
        <v>45.75</v>
      </c>
      <c r="M16" s="111">
        <f t="shared" si="3"/>
        <v>45.75</v>
      </c>
      <c r="N16" s="111">
        <v>44.5</v>
      </c>
      <c r="O16" s="112">
        <v>44.33</v>
      </c>
      <c r="P16" s="112">
        <v>39.03</v>
      </c>
      <c r="Q16" s="112">
        <v>43.38</v>
      </c>
    </row>
    <row r="17" spans="1:17" s="52" customFormat="1" ht="70.5" customHeight="1">
      <c r="A17" s="102" t="s">
        <v>200</v>
      </c>
      <c r="B17" s="102" t="s">
        <v>32</v>
      </c>
      <c r="C17" s="103" t="s">
        <v>211</v>
      </c>
      <c r="D17" s="103" t="s">
        <v>15</v>
      </c>
      <c r="E17" s="104">
        <v>35</v>
      </c>
      <c r="F17" s="104">
        <v>35</v>
      </c>
      <c r="G17" s="115">
        <v>45</v>
      </c>
      <c r="H17" s="115">
        <v>51</v>
      </c>
      <c r="I17" s="115"/>
      <c r="J17" s="105">
        <f t="shared" si="0"/>
        <v>4</v>
      </c>
      <c r="K17" s="106">
        <f t="shared" si="1"/>
        <v>0.19024448646308453</v>
      </c>
      <c r="L17" s="110">
        <f t="shared" si="2"/>
        <v>41.5</v>
      </c>
      <c r="M17" s="116">
        <f t="shared" si="3"/>
        <v>41.5</v>
      </c>
      <c r="N17" s="116">
        <v>36.75</v>
      </c>
      <c r="O17" s="112">
        <v>35.67</v>
      </c>
      <c r="P17" s="112">
        <v>35.67</v>
      </c>
      <c r="Q17" s="112">
        <v>34.67</v>
      </c>
    </row>
    <row r="18" spans="1:15" s="52" customFormat="1" ht="12.75" customHeight="1">
      <c r="A18" s="222"/>
      <c r="B18" s="223"/>
      <c r="C18" s="223"/>
      <c r="D18" s="223"/>
      <c r="E18" s="223"/>
      <c r="F18" s="223"/>
      <c r="G18" s="223"/>
      <c r="H18" s="223"/>
      <c r="I18" s="223"/>
      <c r="J18" s="223"/>
      <c r="K18" s="224"/>
      <c r="L18" s="224"/>
      <c r="M18" s="65"/>
      <c r="N18" s="65"/>
      <c r="O18" s="80"/>
    </row>
    <row r="19" spans="1:15" s="55" customFormat="1" ht="52.5" customHeight="1">
      <c r="A19" s="66"/>
      <c r="B19" s="66"/>
      <c r="C19" s="66"/>
      <c r="D19" s="67"/>
      <c r="E19" s="68"/>
      <c r="F19" s="68"/>
      <c r="G19" s="68"/>
      <c r="H19" s="68"/>
      <c r="I19" s="68"/>
      <c r="J19" s="69"/>
      <c r="K19" s="69"/>
      <c r="L19" s="69"/>
      <c r="M19" s="69"/>
      <c r="N19" s="69"/>
      <c r="O19" s="81"/>
    </row>
    <row r="20" spans="1:17" ht="42" customHeight="1">
      <c r="A20" s="180" t="s">
        <v>53</v>
      </c>
      <c r="B20" s="180" t="s">
        <v>31</v>
      </c>
      <c r="C20" s="180" t="s">
        <v>52</v>
      </c>
      <c r="D20" s="180" t="s">
        <v>18</v>
      </c>
      <c r="E20" s="210" t="s">
        <v>65</v>
      </c>
      <c r="F20" s="210"/>
      <c r="G20" s="210"/>
      <c r="H20" s="210"/>
      <c r="I20" s="210"/>
      <c r="J20" s="180" t="s">
        <v>55</v>
      </c>
      <c r="K20" s="180" t="s">
        <v>56</v>
      </c>
      <c r="L20" s="208" t="s">
        <v>270</v>
      </c>
      <c r="M20" s="205" t="s">
        <v>285</v>
      </c>
      <c r="N20" s="205" t="s">
        <v>271</v>
      </c>
      <c r="O20" s="198" t="s">
        <v>275</v>
      </c>
      <c r="P20" s="184" t="s">
        <v>277</v>
      </c>
      <c r="Q20" s="184" t="s">
        <v>278</v>
      </c>
    </row>
    <row r="21" spans="1:17" ht="126.75" customHeight="1">
      <c r="A21" s="207"/>
      <c r="B21" s="207"/>
      <c r="C21" s="207"/>
      <c r="D21" s="207"/>
      <c r="E21" s="89" t="s">
        <v>318</v>
      </c>
      <c r="F21" s="89" t="s">
        <v>309</v>
      </c>
      <c r="G21" s="91" t="s">
        <v>311</v>
      </c>
      <c r="H21" s="63" t="s">
        <v>312</v>
      </c>
      <c r="I21" s="63"/>
      <c r="J21" s="207"/>
      <c r="K21" s="207"/>
      <c r="L21" s="209"/>
      <c r="M21" s="205"/>
      <c r="N21" s="205"/>
      <c r="O21" s="200"/>
      <c r="P21" s="184"/>
      <c r="Q21" s="184"/>
    </row>
    <row r="22" spans="1:17" ht="42.75" customHeight="1">
      <c r="A22" s="186" t="s">
        <v>162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</row>
    <row r="23" spans="1:17" ht="108.75" customHeight="1">
      <c r="A23" s="102" t="s">
        <v>41</v>
      </c>
      <c r="B23" s="102" t="s">
        <v>32</v>
      </c>
      <c r="C23" s="103" t="s">
        <v>8</v>
      </c>
      <c r="D23" s="103" t="s">
        <v>20</v>
      </c>
      <c r="E23" s="104">
        <v>85</v>
      </c>
      <c r="F23" s="104">
        <v>150</v>
      </c>
      <c r="G23" s="104">
        <v>110</v>
      </c>
      <c r="H23" s="104">
        <v>158</v>
      </c>
      <c r="I23" s="104"/>
      <c r="J23" s="105">
        <f aca="true" t="shared" si="4" ref="J23:J36">COUNT(E23:I23)</f>
        <v>4</v>
      </c>
      <c r="K23" s="106">
        <f aca="true" t="shared" si="5" ref="K23:K36">STDEVA(E23:I23)/(SUM(E23:I23)/COUNTIF(E23:I23,"&gt;0"))</f>
        <v>0.2730445799401908</v>
      </c>
      <c r="L23" s="110">
        <f aca="true" t="shared" si="6" ref="L23:L36">1/J23*(SUM(E23:I23))</f>
        <v>125.75</v>
      </c>
      <c r="M23" s="111">
        <f>L23</f>
        <v>125.75</v>
      </c>
      <c r="N23" s="111">
        <v>132</v>
      </c>
      <c r="O23" s="112">
        <v>128.66</v>
      </c>
      <c r="P23" s="112">
        <v>138.17</v>
      </c>
      <c r="Q23" s="112">
        <v>138.17</v>
      </c>
    </row>
    <row r="24" spans="1:17" ht="105.75" customHeight="1">
      <c r="A24" s="102" t="s">
        <v>117</v>
      </c>
      <c r="B24" s="102" t="s">
        <v>32</v>
      </c>
      <c r="C24" s="103" t="s">
        <v>118</v>
      </c>
      <c r="D24" s="103" t="s">
        <v>20</v>
      </c>
      <c r="E24" s="104">
        <v>140</v>
      </c>
      <c r="F24" s="104">
        <v>140</v>
      </c>
      <c r="G24" s="104">
        <v>130</v>
      </c>
      <c r="H24" s="104">
        <v>131</v>
      </c>
      <c r="I24" s="104"/>
      <c r="J24" s="105">
        <f t="shared" si="4"/>
        <v>4</v>
      </c>
      <c r="K24" s="106">
        <f t="shared" si="5"/>
        <v>0.04066543438077634</v>
      </c>
      <c r="L24" s="110">
        <f t="shared" si="6"/>
        <v>135.25</v>
      </c>
      <c r="M24" s="111">
        <f aca="true" t="shared" si="7" ref="M24:M36">L24</f>
        <v>135.25</v>
      </c>
      <c r="N24" s="111">
        <v>135.25</v>
      </c>
      <c r="O24" s="112">
        <v>137</v>
      </c>
      <c r="P24" s="112">
        <v>118.15</v>
      </c>
      <c r="Q24" s="112">
        <v>121.15</v>
      </c>
    </row>
    <row r="25" spans="1:17" ht="67.5" customHeight="1">
      <c r="A25" s="102" t="s">
        <v>130</v>
      </c>
      <c r="B25" s="102" t="s">
        <v>32</v>
      </c>
      <c r="C25" s="103" t="s">
        <v>131</v>
      </c>
      <c r="D25" s="103" t="s">
        <v>21</v>
      </c>
      <c r="E25" s="104">
        <v>130</v>
      </c>
      <c r="F25" s="104">
        <v>165</v>
      </c>
      <c r="G25" s="104">
        <v>140</v>
      </c>
      <c r="H25" s="104">
        <v>152</v>
      </c>
      <c r="I25" s="104"/>
      <c r="J25" s="105">
        <f t="shared" si="4"/>
        <v>4</v>
      </c>
      <c r="K25" s="106">
        <f t="shared" si="5"/>
        <v>0.10310045852843942</v>
      </c>
      <c r="L25" s="110">
        <f t="shared" si="6"/>
        <v>146.75</v>
      </c>
      <c r="M25" s="111">
        <f t="shared" si="7"/>
        <v>146.75</v>
      </c>
      <c r="N25" s="111">
        <v>144.25</v>
      </c>
      <c r="O25" s="112">
        <v>149</v>
      </c>
      <c r="P25" s="112">
        <v>132.5</v>
      </c>
      <c r="Q25" s="112">
        <v>137.5</v>
      </c>
    </row>
    <row r="26" spans="1:17" ht="69.75" customHeight="1">
      <c r="A26" s="102" t="s">
        <v>42</v>
      </c>
      <c r="B26" s="102" t="s">
        <v>32</v>
      </c>
      <c r="C26" s="103" t="s">
        <v>75</v>
      </c>
      <c r="D26" s="103" t="s">
        <v>22</v>
      </c>
      <c r="E26" s="104">
        <v>100</v>
      </c>
      <c r="F26" s="104">
        <v>120</v>
      </c>
      <c r="G26" s="104">
        <v>150</v>
      </c>
      <c r="H26" s="104">
        <v>140</v>
      </c>
      <c r="I26" s="104"/>
      <c r="J26" s="105">
        <f t="shared" si="4"/>
        <v>4</v>
      </c>
      <c r="K26" s="106">
        <f t="shared" si="5"/>
        <v>0.17391025745947805</v>
      </c>
      <c r="L26" s="110">
        <f t="shared" si="6"/>
        <v>127.5</v>
      </c>
      <c r="M26" s="111">
        <f t="shared" si="7"/>
        <v>127.5</v>
      </c>
      <c r="N26" s="111">
        <v>130</v>
      </c>
      <c r="O26" s="112">
        <v>120</v>
      </c>
      <c r="P26" s="112">
        <v>114.13</v>
      </c>
      <c r="Q26" s="112">
        <v>118.92</v>
      </c>
    </row>
    <row r="27" spans="1:17" ht="123" customHeight="1">
      <c r="A27" s="102" t="s">
        <v>63</v>
      </c>
      <c r="B27" s="102" t="s">
        <v>32</v>
      </c>
      <c r="C27" s="103" t="s">
        <v>9</v>
      </c>
      <c r="D27" s="103" t="s">
        <v>23</v>
      </c>
      <c r="E27" s="104">
        <v>130</v>
      </c>
      <c r="F27" s="104">
        <v>120</v>
      </c>
      <c r="G27" s="104">
        <v>80</v>
      </c>
      <c r="H27" s="104">
        <v>152</v>
      </c>
      <c r="I27" s="104"/>
      <c r="J27" s="105">
        <f t="shared" si="4"/>
        <v>4</v>
      </c>
      <c r="K27" s="106">
        <f t="shared" si="5"/>
        <v>0.2500208034135175</v>
      </c>
      <c r="L27" s="110">
        <f t="shared" si="6"/>
        <v>120.5</v>
      </c>
      <c r="M27" s="111">
        <f t="shared" si="7"/>
        <v>120.5</v>
      </c>
      <c r="N27" s="111">
        <v>110</v>
      </c>
      <c r="O27" s="112">
        <v>107.67</v>
      </c>
      <c r="P27" s="112">
        <v>88.5</v>
      </c>
      <c r="Q27" s="112">
        <v>84.1</v>
      </c>
    </row>
    <row r="28" spans="1:17" ht="71.25" customHeight="1">
      <c r="A28" s="102" t="s">
        <v>142</v>
      </c>
      <c r="B28" s="117" t="s">
        <v>32</v>
      </c>
      <c r="C28" s="103" t="s">
        <v>143</v>
      </c>
      <c r="D28" s="103" t="s">
        <v>24</v>
      </c>
      <c r="E28" s="104">
        <v>100</v>
      </c>
      <c r="F28" s="104">
        <v>125</v>
      </c>
      <c r="G28" s="104">
        <v>90</v>
      </c>
      <c r="H28" s="104">
        <v>155</v>
      </c>
      <c r="I28" s="104"/>
      <c r="J28" s="105">
        <f t="shared" si="4"/>
        <v>4</v>
      </c>
      <c r="K28" s="106">
        <f t="shared" si="5"/>
        <v>0.24690631468835758</v>
      </c>
      <c r="L28" s="110">
        <f t="shared" si="6"/>
        <v>117.5</v>
      </c>
      <c r="M28" s="111">
        <f t="shared" si="7"/>
        <v>117.5</v>
      </c>
      <c r="N28" s="111">
        <v>106.25</v>
      </c>
      <c r="O28" s="112">
        <v>107.67</v>
      </c>
      <c r="P28" s="112">
        <v>98.31</v>
      </c>
      <c r="Q28" s="112">
        <v>97.08</v>
      </c>
    </row>
    <row r="29" spans="1:17" ht="79.5" customHeight="1">
      <c r="A29" s="102" t="s">
        <v>132</v>
      </c>
      <c r="B29" s="102" t="s">
        <v>32</v>
      </c>
      <c r="C29" s="103" t="s">
        <v>133</v>
      </c>
      <c r="D29" s="103" t="s">
        <v>24</v>
      </c>
      <c r="E29" s="104">
        <v>140</v>
      </c>
      <c r="F29" s="104">
        <v>145</v>
      </c>
      <c r="G29" s="104">
        <v>120</v>
      </c>
      <c r="H29" s="104">
        <v>180</v>
      </c>
      <c r="I29" s="104"/>
      <c r="J29" s="105">
        <f t="shared" si="4"/>
        <v>4</v>
      </c>
      <c r="K29" s="106">
        <f t="shared" si="5"/>
        <v>0.17065503284184544</v>
      </c>
      <c r="L29" s="110">
        <f t="shared" si="6"/>
        <v>146.25</v>
      </c>
      <c r="M29" s="111">
        <f t="shared" si="7"/>
        <v>146.25</v>
      </c>
      <c r="N29" s="111">
        <v>153.75</v>
      </c>
      <c r="O29" s="112">
        <v>155</v>
      </c>
      <c r="P29" s="112">
        <v>155</v>
      </c>
      <c r="Q29" s="112">
        <v>143.94</v>
      </c>
    </row>
    <row r="30" spans="1:17" ht="72" customHeight="1">
      <c r="A30" s="102" t="s">
        <v>132</v>
      </c>
      <c r="B30" s="102" t="s">
        <v>32</v>
      </c>
      <c r="C30" s="103" t="s">
        <v>134</v>
      </c>
      <c r="D30" s="103" t="s">
        <v>25</v>
      </c>
      <c r="E30" s="104">
        <v>160</v>
      </c>
      <c r="F30" s="104">
        <v>145</v>
      </c>
      <c r="G30" s="104">
        <v>150</v>
      </c>
      <c r="H30" s="104">
        <v>192</v>
      </c>
      <c r="I30" s="104"/>
      <c r="J30" s="105">
        <f t="shared" si="4"/>
        <v>4</v>
      </c>
      <c r="K30" s="106">
        <f t="shared" si="5"/>
        <v>0.1305029051474824</v>
      </c>
      <c r="L30" s="110">
        <f t="shared" si="6"/>
        <v>161.75</v>
      </c>
      <c r="M30" s="111">
        <f t="shared" si="7"/>
        <v>161.75</v>
      </c>
      <c r="N30" s="111">
        <v>169.25</v>
      </c>
      <c r="O30" s="112">
        <v>165.67</v>
      </c>
      <c r="P30" s="112">
        <v>168.41</v>
      </c>
      <c r="Q30" s="112">
        <v>143.79</v>
      </c>
    </row>
    <row r="31" spans="1:17" ht="32.25" customHeight="1">
      <c r="A31" s="102" t="s">
        <v>5</v>
      </c>
      <c r="B31" s="102" t="s">
        <v>32</v>
      </c>
      <c r="C31" s="103" t="s">
        <v>6</v>
      </c>
      <c r="D31" s="103" t="s">
        <v>97</v>
      </c>
      <c r="E31" s="104">
        <v>170</v>
      </c>
      <c r="F31" s="104">
        <v>150</v>
      </c>
      <c r="G31" s="104"/>
      <c r="H31" s="104">
        <v>180</v>
      </c>
      <c r="I31" s="104"/>
      <c r="J31" s="105">
        <f t="shared" si="4"/>
        <v>3</v>
      </c>
      <c r="K31" s="106">
        <f t="shared" si="5"/>
        <v>0.09165151389911681</v>
      </c>
      <c r="L31" s="110">
        <f t="shared" si="6"/>
        <v>166.66666666666666</v>
      </c>
      <c r="M31" s="111">
        <f t="shared" si="7"/>
        <v>166.66666666666666</v>
      </c>
      <c r="N31" s="111">
        <v>138.75</v>
      </c>
      <c r="O31" s="112">
        <v>153.33</v>
      </c>
      <c r="P31" s="112">
        <v>152.5</v>
      </c>
      <c r="Q31" s="112">
        <v>131.25</v>
      </c>
    </row>
    <row r="32" spans="1:17" ht="45" customHeight="1">
      <c r="A32" s="102" t="s">
        <v>212</v>
      </c>
      <c r="B32" s="102" t="s">
        <v>32</v>
      </c>
      <c r="C32" s="103" t="s">
        <v>213</v>
      </c>
      <c r="D32" s="103" t="s">
        <v>26</v>
      </c>
      <c r="E32" s="104">
        <v>100</v>
      </c>
      <c r="F32" s="104">
        <v>180</v>
      </c>
      <c r="G32" s="104">
        <v>150</v>
      </c>
      <c r="H32" s="104">
        <v>143</v>
      </c>
      <c r="I32" s="104"/>
      <c r="J32" s="105">
        <f t="shared" si="4"/>
        <v>4</v>
      </c>
      <c r="K32" s="106">
        <f t="shared" si="5"/>
        <v>0.23035767783302985</v>
      </c>
      <c r="L32" s="110">
        <f t="shared" si="6"/>
        <v>143.25</v>
      </c>
      <c r="M32" s="111">
        <f t="shared" si="7"/>
        <v>143.25</v>
      </c>
      <c r="N32" s="111">
        <v>135.75</v>
      </c>
      <c r="O32" s="112">
        <v>141</v>
      </c>
      <c r="P32" s="112">
        <v>166.3</v>
      </c>
      <c r="Q32" s="112">
        <v>172.97</v>
      </c>
    </row>
    <row r="33" spans="1:17" ht="105.75" customHeight="1">
      <c r="A33" s="102" t="s">
        <v>214</v>
      </c>
      <c r="B33" s="102" t="s">
        <v>38</v>
      </c>
      <c r="C33" s="103" t="s">
        <v>228</v>
      </c>
      <c r="D33" s="103" t="s">
        <v>27</v>
      </c>
      <c r="E33" s="104">
        <v>85</v>
      </c>
      <c r="F33" s="104">
        <v>68</v>
      </c>
      <c r="G33" s="104">
        <v>55</v>
      </c>
      <c r="H33" s="104">
        <v>68</v>
      </c>
      <c r="I33" s="104"/>
      <c r="J33" s="105">
        <f t="shared" si="4"/>
        <v>4</v>
      </c>
      <c r="K33" s="106">
        <f t="shared" si="5"/>
        <v>0.1782863969782216</v>
      </c>
      <c r="L33" s="110">
        <f t="shared" si="6"/>
        <v>69</v>
      </c>
      <c r="M33" s="111">
        <f t="shared" si="7"/>
        <v>69</v>
      </c>
      <c r="N33" s="111">
        <v>70.25</v>
      </c>
      <c r="O33" s="112">
        <v>73.67</v>
      </c>
      <c r="P33" s="112">
        <v>71</v>
      </c>
      <c r="Q33" s="112">
        <v>46.67</v>
      </c>
    </row>
    <row r="34" spans="1:17" ht="90.75" customHeight="1">
      <c r="A34" s="102" t="s">
        <v>214</v>
      </c>
      <c r="B34" s="102" t="s">
        <v>38</v>
      </c>
      <c r="C34" s="103" t="s">
        <v>229</v>
      </c>
      <c r="D34" s="103" t="s">
        <v>115</v>
      </c>
      <c r="E34" s="104">
        <v>140</v>
      </c>
      <c r="F34" s="104">
        <v>80</v>
      </c>
      <c r="G34" s="104"/>
      <c r="H34" s="104">
        <v>137</v>
      </c>
      <c r="I34" s="104"/>
      <c r="J34" s="105">
        <f t="shared" si="4"/>
        <v>3</v>
      </c>
      <c r="K34" s="106">
        <f t="shared" si="5"/>
        <v>0.28410321856095744</v>
      </c>
      <c r="L34" s="110">
        <f t="shared" si="6"/>
        <v>119</v>
      </c>
      <c r="M34" s="111">
        <f t="shared" si="7"/>
        <v>119</v>
      </c>
      <c r="N34" s="111">
        <v>109.25</v>
      </c>
      <c r="O34" s="112">
        <v>119</v>
      </c>
      <c r="P34" s="112">
        <v>109.25</v>
      </c>
      <c r="Q34" s="112">
        <v>105.67</v>
      </c>
    </row>
    <row r="35" spans="1:17" ht="91.5" customHeight="1">
      <c r="A35" s="102" t="s">
        <v>214</v>
      </c>
      <c r="B35" s="102" t="s">
        <v>38</v>
      </c>
      <c r="C35" s="103" t="s">
        <v>215</v>
      </c>
      <c r="D35" s="103" t="s">
        <v>116</v>
      </c>
      <c r="E35" s="104">
        <v>120</v>
      </c>
      <c r="F35" s="104">
        <v>100</v>
      </c>
      <c r="G35" s="104">
        <v>80</v>
      </c>
      <c r="H35" s="104">
        <v>137</v>
      </c>
      <c r="I35" s="104"/>
      <c r="J35" s="105">
        <f t="shared" si="4"/>
        <v>4</v>
      </c>
      <c r="K35" s="106">
        <f t="shared" si="5"/>
        <v>0.22586944514603605</v>
      </c>
      <c r="L35" s="110">
        <f t="shared" si="6"/>
        <v>109.25</v>
      </c>
      <c r="M35" s="111">
        <f t="shared" si="7"/>
        <v>109.25</v>
      </c>
      <c r="N35" s="111">
        <v>105.5</v>
      </c>
      <c r="O35" s="112">
        <v>119</v>
      </c>
      <c r="P35" s="112">
        <v>106.84</v>
      </c>
      <c r="Q35" s="112">
        <v>111.05</v>
      </c>
    </row>
    <row r="36" spans="1:17" ht="126" customHeight="1">
      <c r="A36" s="102" t="s">
        <v>77</v>
      </c>
      <c r="B36" s="102" t="s">
        <v>32</v>
      </c>
      <c r="C36" s="103" t="s">
        <v>112</v>
      </c>
      <c r="D36" s="103" t="s">
        <v>98</v>
      </c>
      <c r="E36" s="104">
        <v>400</v>
      </c>
      <c r="F36" s="104">
        <v>300</v>
      </c>
      <c r="G36" s="104"/>
      <c r="H36" s="104">
        <v>263</v>
      </c>
      <c r="I36" s="104"/>
      <c r="J36" s="105">
        <f t="shared" si="4"/>
        <v>3</v>
      </c>
      <c r="K36" s="106">
        <f t="shared" si="5"/>
        <v>0.2207885547586283</v>
      </c>
      <c r="L36" s="110">
        <f t="shared" si="6"/>
        <v>321</v>
      </c>
      <c r="M36" s="116">
        <f t="shared" si="7"/>
        <v>321</v>
      </c>
      <c r="N36" s="116">
        <v>270.75</v>
      </c>
      <c r="O36" s="112">
        <v>307.67</v>
      </c>
      <c r="P36" s="112">
        <v>283.25</v>
      </c>
      <c r="Q36" s="112">
        <v>275.75</v>
      </c>
    </row>
    <row r="37" spans="1:15" ht="35.25" customHeight="1">
      <c r="A37" s="67"/>
      <c r="B37" s="67"/>
      <c r="C37" s="67"/>
      <c r="D37" s="67"/>
      <c r="E37" s="71"/>
      <c r="F37" s="71"/>
      <c r="G37" s="71"/>
      <c r="H37" s="71"/>
      <c r="I37" s="71"/>
      <c r="J37" s="71"/>
      <c r="K37" s="71"/>
      <c r="L37" s="71"/>
      <c r="M37" s="82"/>
      <c r="N37" s="82"/>
      <c r="O37" s="82"/>
    </row>
    <row r="38" spans="1:17" ht="47.25" customHeight="1">
      <c r="A38" s="218" t="s">
        <v>53</v>
      </c>
      <c r="B38" s="180" t="s">
        <v>31</v>
      </c>
      <c r="C38" s="180" t="s">
        <v>52</v>
      </c>
      <c r="D38" s="180" t="s">
        <v>18</v>
      </c>
      <c r="E38" s="210" t="s">
        <v>65</v>
      </c>
      <c r="F38" s="210"/>
      <c r="G38" s="210"/>
      <c r="H38" s="210"/>
      <c r="I38" s="210"/>
      <c r="J38" s="180" t="s">
        <v>55</v>
      </c>
      <c r="K38" s="180" t="s">
        <v>56</v>
      </c>
      <c r="L38" s="217" t="s">
        <v>270</v>
      </c>
      <c r="M38" s="205" t="s">
        <v>285</v>
      </c>
      <c r="N38" s="205" t="s">
        <v>271</v>
      </c>
      <c r="O38" s="198" t="s">
        <v>275</v>
      </c>
      <c r="P38" s="184" t="s">
        <v>277</v>
      </c>
      <c r="Q38" s="184" t="s">
        <v>278</v>
      </c>
    </row>
    <row r="39" spans="1:17" ht="129" customHeight="1">
      <c r="A39" s="219"/>
      <c r="B39" s="207"/>
      <c r="C39" s="207"/>
      <c r="D39" s="207"/>
      <c r="E39" s="89" t="s">
        <v>318</v>
      </c>
      <c r="F39" s="89" t="s">
        <v>309</v>
      </c>
      <c r="G39" s="63" t="s">
        <v>311</v>
      </c>
      <c r="H39" s="63" t="s">
        <v>312</v>
      </c>
      <c r="I39" s="63"/>
      <c r="J39" s="207"/>
      <c r="K39" s="207"/>
      <c r="L39" s="217"/>
      <c r="M39" s="205"/>
      <c r="N39" s="205"/>
      <c r="O39" s="200"/>
      <c r="P39" s="184"/>
      <c r="Q39" s="184"/>
    </row>
    <row r="40" spans="1:17" ht="28.5" customHeight="1">
      <c r="A40" s="186" t="s">
        <v>43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69" customHeight="1">
      <c r="A41" s="118" t="s">
        <v>119</v>
      </c>
      <c r="B41" s="102" t="s">
        <v>32</v>
      </c>
      <c r="C41" s="103" t="s">
        <v>120</v>
      </c>
      <c r="D41" s="103" t="s">
        <v>99</v>
      </c>
      <c r="E41" s="104">
        <v>500</v>
      </c>
      <c r="F41" s="104">
        <v>490</v>
      </c>
      <c r="G41" s="104">
        <v>450</v>
      </c>
      <c r="H41" s="104">
        <v>470</v>
      </c>
      <c r="I41" s="104"/>
      <c r="J41" s="105">
        <f aca="true" t="shared" si="8" ref="J41:J56">COUNT(E41:I41)</f>
        <v>4</v>
      </c>
      <c r="K41" s="106">
        <f aca="true" t="shared" si="9" ref="K41:K56">STDEVA(E41:I41)/(SUM(E41:I41)/COUNTIF(E41:I41,"&gt;0"))</f>
        <v>0.04643677031640514</v>
      </c>
      <c r="L41" s="110">
        <f aca="true" t="shared" si="10" ref="L41:L56">1/J41*(SUM(E41:I41))</f>
        <v>477.5</v>
      </c>
      <c r="M41" s="111">
        <f>L41</f>
        <v>477.5</v>
      </c>
      <c r="N41" s="111">
        <v>482.5</v>
      </c>
      <c r="O41" s="112">
        <v>486.67</v>
      </c>
      <c r="P41" s="112">
        <v>503.33</v>
      </c>
      <c r="Q41" s="112">
        <v>493.33</v>
      </c>
    </row>
    <row r="42" spans="1:17" ht="53.25" customHeight="1">
      <c r="A42" s="118" t="s">
        <v>135</v>
      </c>
      <c r="B42" s="118" t="s">
        <v>32</v>
      </c>
      <c r="C42" s="103" t="s">
        <v>137</v>
      </c>
      <c r="D42" s="103" t="s">
        <v>100</v>
      </c>
      <c r="E42" s="104">
        <v>480</v>
      </c>
      <c r="F42" s="104">
        <v>500</v>
      </c>
      <c r="G42" s="104">
        <v>500</v>
      </c>
      <c r="H42" s="104">
        <v>500</v>
      </c>
      <c r="I42" s="104"/>
      <c r="J42" s="105">
        <f t="shared" si="8"/>
        <v>4</v>
      </c>
      <c r="K42" s="106">
        <f t="shared" si="9"/>
        <v>0.020202020202020204</v>
      </c>
      <c r="L42" s="110">
        <f t="shared" si="10"/>
        <v>495</v>
      </c>
      <c r="M42" s="111">
        <f aca="true" t="shared" si="11" ref="M42:M56">L42</f>
        <v>495</v>
      </c>
      <c r="N42" s="111">
        <v>502.5</v>
      </c>
      <c r="O42" s="112">
        <v>493.33</v>
      </c>
      <c r="P42" s="112">
        <v>462.5</v>
      </c>
      <c r="Q42" s="112">
        <v>498.33</v>
      </c>
    </row>
    <row r="43" spans="1:17" ht="63" customHeight="1">
      <c r="A43" s="102" t="s">
        <v>121</v>
      </c>
      <c r="B43" s="102" t="s">
        <v>32</v>
      </c>
      <c r="C43" s="103" t="s">
        <v>122</v>
      </c>
      <c r="D43" s="103" t="s">
        <v>101</v>
      </c>
      <c r="E43" s="104">
        <v>480</v>
      </c>
      <c r="F43" s="104">
        <v>650</v>
      </c>
      <c r="G43" s="104">
        <v>500</v>
      </c>
      <c r="H43" s="104">
        <v>810</v>
      </c>
      <c r="I43" s="104"/>
      <c r="J43" s="105">
        <f t="shared" si="8"/>
        <v>4</v>
      </c>
      <c r="K43" s="106">
        <f t="shared" si="9"/>
        <v>0.2514848852241279</v>
      </c>
      <c r="L43" s="110">
        <f t="shared" si="10"/>
        <v>610</v>
      </c>
      <c r="M43" s="111">
        <f t="shared" si="11"/>
        <v>610</v>
      </c>
      <c r="N43" s="111">
        <v>617.5</v>
      </c>
      <c r="O43" s="112">
        <v>663.33</v>
      </c>
      <c r="P43" s="112">
        <v>763.33</v>
      </c>
      <c r="Q43" s="112">
        <v>715</v>
      </c>
    </row>
    <row r="44" spans="1:17" ht="75.75" customHeight="1">
      <c r="A44" s="102" t="s">
        <v>136</v>
      </c>
      <c r="B44" s="102" t="s">
        <v>32</v>
      </c>
      <c r="C44" s="103" t="s">
        <v>216</v>
      </c>
      <c r="D44" s="119" t="s">
        <v>102</v>
      </c>
      <c r="E44" s="104">
        <v>55</v>
      </c>
      <c r="F44" s="104">
        <v>85</v>
      </c>
      <c r="G44" s="104">
        <v>48</v>
      </c>
      <c r="H44" s="104">
        <v>68</v>
      </c>
      <c r="I44" s="104"/>
      <c r="J44" s="105">
        <f t="shared" si="8"/>
        <v>4</v>
      </c>
      <c r="K44" s="106">
        <f t="shared" si="9"/>
        <v>0.25419654878984227</v>
      </c>
      <c r="L44" s="110">
        <f t="shared" si="10"/>
        <v>64</v>
      </c>
      <c r="M44" s="111">
        <f t="shared" si="11"/>
        <v>64</v>
      </c>
      <c r="N44" s="111">
        <v>66.8</v>
      </c>
      <c r="O44" s="112">
        <v>71.33</v>
      </c>
      <c r="P44" s="112">
        <v>69.67</v>
      </c>
      <c r="Q44" s="112">
        <v>80</v>
      </c>
    </row>
    <row r="45" spans="1:17" ht="75.75" customHeight="1">
      <c r="A45" s="102" t="s">
        <v>136</v>
      </c>
      <c r="B45" s="102" t="s">
        <v>32</v>
      </c>
      <c r="C45" s="103" t="s">
        <v>255</v>
      </c>
      <c r="D45" s="119" t="s">
        <v>102</v>
      </c>
      <c r="E45" s="104">
        <v>55</v>
      </c>
      <c r="F45" s="104">
        <v>85</v>
      </c>
      <c r="G45" s="104">
        <v>50</v>
      </c>
      <c r="H45" s="104">
        <v>69</v>
      </c>
      <c r="I45" s="104"/>
      <c r="J45" s="105">
        <f t="shared" si="8"/>
        <v>4</v>
      </c>
      <c r="K45" s="106">
        <f t="shared" si="9"/>
        <v>0.2426808067233357</v>
      </c>
      <c r="L45" s="110">
        <f t="shared" si="10"/>
        <v>64.75</v>
      </c>
      <c r="M45" s="111">
        <f t="shared" si="11"/>
        <v>64.75</v>
      </c>
      <c r="N45" s="111">
        <v>67.8</v>
      </c>
      <c r="O45" s="112">
        <v>73</v>
      </c>
      <c r="P45" s="112">
        <v>75.55</v>
      </c>
      <c r="Q45" s="112" t="s">
        <v>304</v>
      </c>
    </row>
    <row r="46" spans="1:17" ht="96.75" customHeight="1">
      <c r="A46" s="102" t="s">
        <v>147</v>
      </c>
      <c r="B46" s="102" t="s">
        <v>32</v>
      </c>
      <c r="C46" s="103" t="s">
        <v>146</v>
      </c>
      <c r="D46" s="103" t="s">
        <v>103</v>
      </c>
      <c r="E46" s="115">
        <v>75</v>
      </c>
      <c r="F46" s="115">
        <v>58</v>
      </c>
      <c r="G46" s="115">
        <v>55</v>
      </c>
      <c r="H46" s="115">
        <v>68</v>
      </c>
      <c r="I46" s="115"/>
      <c r="J46" s="105">
        <f t="shared" si="8"/>
        <v>4</v>
      </c>
      <c r="K46" s="106">
        <f t="shared" si="9"/>
        <v>0.14377264314419022</v>
      </c>
      <c r="L46" s="110">
        <f t="shared" si="10"/>
        <v>64</v>
      </c>
      <c r="M46" s="111">
        <f t="shared" si="11"/>
        <v>64</v>
      </c>
      <c r="N46" s="111">
        <v>50.75</v>
      </c>
      <c r="O46" s="112">
        <v>39.9</v>
      </c>
      <c r="P46" s="112">
        <v>31.19</v>
      </c>
      <c r="Q46" s="112">
        <v>29.92</v>
      </c>
    </row>
    <row r="47" spans="1:17" ht="72.75" customHeight="1">
      <c r="A47" s="102" t="s">
        <v>253</v>
      </c>
      <c r="B47" s="102" t="s">
        <v>32</v>
      </c>
      <c r="C47" s="103" t="s">
        <v>256</v>
      </c>
      <c r="D47" s="103" t="s">
        <v>104</v>
      </c>
      <c r="E47" s="104">
        <v>20</v>
      </c>
      <c r="F47" s="104">
        <v>16</v>
      </c>
      <c r="G47" s="104">
        <v>17</v>
      </c>
      <c r="H47" s="104">
        <v>21</v>
      </c>
      <c r="I47" s="104"/>
      <c r="J47" s="105">
        <f t="shared" si="8"/>
        <v>4</v>
      </c>
      <c r="K47" s="106">
        <f t="shared" si="9"/>
        <v>0.12867438609987117</v>
      </c>
      <c r="L47" s="110">
        <f t="shared" si="10"/>
        <v>18.5</v>
      </c>
      <c r="M47" s="111">
        <f t="shared" si="11"/>
        <v>18.5</v>
      </c>
      <c r="N47" s="111">
        <v>18.25</v>
      </c>
      <c r="O47" s="112">
        <v>18.5</v>
      </c>
      <c r="P47" s="112">
        <v>15.4</v>
      </c>
      <c r="Q47" s="112">
        <v>12.93</v>
      </c>
    </row>
    <row r="48" spans="1:17" ht="79.5" customHeight="1">
      <c r="A48" s="102" t="s">
        <v>253</v>
      </c>
      <c r="B48" s="102" t="s">
        <v>32</v>
      </c>
      <c r="C48" s="103" t="s">
        <v>254</v>
      </c>
      <c r="D48" s="103" t="s">
        <v>104</v>
      </c>
      <c r="E48" s="104">
        <v>16</v>
      </c>
      <c r="F48" s="104">
        <v>16</v>
      </c>
      <c r="G48" s="104">
        <v>16</v>
      </c>
      <c r="H48" s="104">
        <v>21</v>
      </c>
      <c r="I48" s="104"/>
      <c r="J48" s="105">
        <f t="shared" si="8"/>
        <v>4</v>
      </c>
      <c r="K48" s="106">
        <f t="shared" si="9"/>
        <v>0.14492753623188406</v>
      </c>
      <c r="L48" s="110">
        <f t="shared" si="10"/>
        <v>17.25</v>
      </c>
      <c r="M48" s="111">
        <f t="shared" si="11"/>
        <v>17.25</v>
      </c>
      <c r="N48" s="111">
        <v>17.5</v>
      </c>
      <c r="O48" s="112">
        <v>15.69</v>
      </c>
      <c r="P48" s="112">
        <v>11.07</v>
      </c>
      <c r="Q48" s="112">
        <v>11.05</v>
      </c>
    </row>
    <row r="49" spans="1:17" ht="84.75" customHeight="1">
      <c r="A49" s="102" t="s">
        <v>123</v>
      </c>
      <c r="B49" s="118" t="s">
        <v>38</v>
      </c>
      <c r="C49" s="103" t="s">
        <v>124</v>
      </c>
      <c r="D49" s="103" t="s">
        <v>105</v>
      </c>
      <c r="E49" s="104">
        <v>130</v>
      </c>
      <c r="F49" s="104">
        <v>110</v>
      </c>
      <c r="G49" s="104">
        <v>120</v>
      </c>
      <c r="H49" s="104">
        <v>130</v>
      </c>
      <c r="I49" s="104"/>
      <c r="J49" s="105">
        <f t="shared" si="8"/>
        <v>4</v>
      </c>
      <c r="K49" s="106">
        <f t="shared" si="9"/>
        <v>0.07815731491888474</v>
      </c>
      <c r="L49" s="110">
        <f t="shared" si="10"/>
        <v>122.5</v>
      </c>
      <c r="M49" s="111">
        <f t="shared" si="11"/>
        <v>122.5</v>
      </c>
      <c r="N49" s="111">
        <v>90.4</v>
      </c>
      <c r="O49" s="112">
        <v>92.33</v>
      </c>
      <c r="P49" s="112">
        <v>92.33</v>
      </c>
      <c r="Q49" s="112">
        <v>86.75</v>
      </c>
    </row>
    <row r="50" spans="1:17" ht="72.75" customHeight="1">
      <c r="A50" s="102" t="s">
        <v>44</v>
      </c>
      <c r="B50" s="102" t="s">
        <v>32</v>
      </c>
      <c r="C50" s="103" t="s">
        <v>257</v>
      </c>
      <c r="D50" s="103" t="s">
        <v>106</v>
      </c>
      <c r="E50" s="104">
        <v>145</v>
      </c>
      <c r="F50" s="104">
        <v>170</v>
      </c>
      <c r="G50" s="104">
        <v>150</v>
      </c>
      <c r="H50" s="104">
        <v>167</v>
      </c>
      <c r="I50" s="104"/>
      <c r="J50" s="105">
        <f t="shared" si="8"/>
        <v>4</v>
      </c>
      <c r="K50" s="106">
        <f t="shared" si="9"/>
        <v>0.07820148942131071</v>
      </c>
      <c r="L50" s="110">
        <f t="shared" si="10"/>
        <v>158</v>
      </c>
      <c r="M50" s="111">
        <f t="shared" si="11"/>
        <v>158</v>
      </c>
      <c r="N50" s="111">
        <v>149.25</v>
      </c>
      <c r="O50" s="112">
        <v>159</v>
      </c>
      <c r="P50" s="112">
        <v>154</v>
      </c>
      <c r="Q50" s="112">
        <v>143.27</v>
      </c>
    </row>
    <row r="51" spans="1:17" ht="95.25" customHeight="1">
      <c r="A51" s="102" t="s">
        <v>110</v>
      </c>
      <c r="B51" s="102" t="s">
        <v>32</v>
      </c>
      <c r="C51" s="103" t="s">
        <v>258</v>
      </c>
      <c r="D51" s="103" t="s">
        <v>107</v>
      </c>
      <c r="E51" s="104">
        <v>280</v>
      </c>
      <c r="F51" s="104">
        <v>250</v>
      </c>
      <c r="G51" s="104">
        <v>180</v>
      </c>
      <c r="H51" s="104">
        <v>270</v>
      </c>
      <c r="I51" s="104"/>
      <c r="J51" s="105">
        <f t="shared" si="8"/>
        <v>4</v>
      </c>
      <c r="K51" s="106">
        <f t="shared" si="9"/>
        <v>0.1840510103193018</v>
      </c>
      <c r="L51" s="110">
        <f t="shared" si="10"/>
        <v>245</v>
      </c>
      <c r="M51" s="111">
        <f t="shared" si="11"/>
        <v>245</v>
      </c>
      <c r="N51" s="111">
        <v>220</v>
      </c>
      <c r="O51" s="112">
        <v>240</v>
      </c>
      <c r="P51" s="112">
        <v>216.67</v>
      </c>
      <c r="Q51" s="112">
        <v>206.25</v>
      </c>
    </row>
    <row r="52" spans="1:17" ht="56.25" customHeight="1">
      <c r="A52" s="102" t="s">
        <v>45</v>
      </c>
      <c r="B52" s="102" t="s">
        <v>32</v>
      </c>
      <c r="C52" s="103" t="s">
        <v>138</v>
      </c>
      <c r="D52" s="103" t="s">
        <v>108</v>
      </c>
      <c r="E52" s="104">
        <v>160</v>
      </c>
      <c r="F52" s="104">
        <v>195</v>
      </c>
      <c r="G52" s="104">
        <v>150</v>
      </c>
      <c r="H52" s="104">
        <v>180</v>
      </c>
      <c r="I52" s="104"/>
      <c r="J52" s="105">
        <f t="shared" si="8"/>
        <v>4</v>
      </c>
      <c r="K52" s="106">
        <f t="shared" si="9"/>
        <v>0.11769719340581823</v>
      </c>
      <c r="L52" s="110">
        <f t="shared" si="10"/>
        <v>171.25</v>
      </c>
      <c r="M52" s="111">
        <f t="shared" si="11"/>
        <v>171.25</v>
      </c>
      <c r="N52" s="111">
        <v>165</v>
      </c>
      <c r="O52" s="112">
        <v>184.67</v>
      </c>
      <c r="P52" s="112">
        <v>198.29</v>
      </c>
      <c r="Q52" s="112">
        <v>181.8</v>
      </c>
    </row>
    <row r="53" spans="1:17" ht="74.25" customHeight="1">
      <c r="A53" s="102" t="s">
        <v>259</v>
      </c>
      <c r="B53" s="102" t="s">
        <v>32</v>
      </c>
      <c r="C53" s="103" t="s">
        <v>260</v>
      </c>
      <c r="D53" s="103" t="s">
        <v>1</v>
      </c>
      <c r="E53" s="104">
        <v>145</v>
      </c>
      <c r="F53" s="104">
        <v>155</v>
      </c>
      <c r="G53" s="104">
        <v>130</v>
      </c>
      <c r="H53" s="104">
        <v>150</v>
      </c>
      <c r="I53" s="104"/>
      <c r="J53" s="105">
        <f t="shared" si="8"/>
        <v>4</v>
      </c>
      <c r="K53" s="106">
        <f t="shared" si="9"/>
        <v>0.07449127239549265</v>
      </c>
      <c r="L53" s="110">
        <f t="shared" si="10"/>
        <v>145</v>
      </c>
      <c r="M53" s="111">
        <f t="shared" si="11"/>
        <v>145</v>
      </c>
      <c r="N53" s="111">
        <v>133.33</v>
      </c>
      <c r="O53" s="112">
        <v>142.33</v>
      </c>
      <c r="P53" s="112">
        <v>130.22</v>
      </c>
      <c r="Q53" s="112">
        <v>139.08</v>
      </c>
    </row>
    <row r="54" spans="1:17" ht="72.75" customHeight="1">
      <c r="A54" s="102" t="s">
        <v>64</v>
      </c>
      <c r="B54" s="102" t="s">
        <v>32</v>
      </c>
      <c r="C54" s="103" t="s">
        <v>113</v>
      </c>
      <c r="D54" s="103" t="s">
        <v>109</v>
      </c>
      <c r="E54" s="104">
        <v>160</v>
      </c>
      <c r="F54" s="104">
        <v>180</v>
      </c>
      <c r="G54" s="104">
        <v>180</v>
      </c>
      <c r="H54" s="104">
        <v>230</v>
      </c>
      <c r="I54" s="104"/>
      <c r="J54" s="105">
        <f t="shared" si="8"/>
        <v>4</v>
      </c>
      <c r="K54" s="106">
        <f t="shared" si="9"/>
        <v>0.15925753659705705</v>
      </c>
      <c r="L54" s="110">
        <f t="shared" si="10"/>
        <v>187.5</v>
      </c>
      <c r="M54" s="111">
        <f t="shared" si="11"/>
        <v>187.5</v>
      </c>
      <c r="N54" s="111">
        <v>160</v>
      </c>
      <c r="O54" s="112">
        <v>170.5</v>
      </c>
      <c r="P54" s="112">
        <v>175</v>
      </c>
      <c r="Q54" s="112">
        <v>183.33</v>
      </c>
    </row>
    <row r="55" spans="1:17" ht="55.5" customHeight="1">
      <c r="A55" s="102" t="s">
        <v>139</v>
      </c>
      <c r="B55" s="102" t="s">
        <v>32</v>
      </c>
      <c r="C55" s="103" t="s">
        <v>140</v>
      </c>
      <c r="D55" s="103" t="s">
        <v>141</v>
      </c>
      <c r="E55" s="104">
        <v>1100</v>
      </c>
      <c r="F55" s="104">
        <v>1300</v>
      </c>
      <c r="G55" s="104">
        <v>900</v>
      </c>
      <c r="H55" s="104">
        <v>1364</v>
      </c>
      <c r="I55" s="104"/>
      <c r="J55" s="105">
        <f t="shared" si="8"/>
        <v>4</v>
      </c>
      <c r="K55" s="106">
        <f t="shared" si="9"/>
        <v>0.18008385643385452</v>
      </c>
      <c r="L55" s="110">
        <f t="shared" si="10"/>
        <v>1166</v>
      </c>
      <c r="M55" s="111">
        <f t="shared" si="11"/>
        <v>1166</v>
      </c>
      <c r="N55" s="111">
        <v>1024.74</v>
      </c>
      <c r="O55" s="112">
        <v>1105.7</v>
      </c>
      <c r="P55" s="112">
        <v>1188.67</v>
      </c>
      <c r="Q55" s="112">
        <v>1211</v>
      </c>
    </row>
    <row r="56" spans="1:17" ht="60" customHeight="1">
      <c r="A56" s="102" t="s">
        <v>261</v>
      </c>
      <c r="B56" s="102" t="s">
        <v>38</v>
      </c>
      <c r="C56" s="103" t="s">
        <v>262</v>
      </c>
      <c r="D56" s="103" t="s">
        <v>28</v>
      </c>
      <c r="E56" s="104">
        <v>40</v>
      </c>
      <c r="F56" s="104">
        <v>38</v>
      </c>
      <c r="G56" s="104">
        <v>50</v>
      </c>
      <c r="H56" s="104">
        <v>32</v>
      </c>
      <c r="I56" s="104"/>
      <c r="J56" s="105">
        <f t="shared" si="8"/>
        <v>4</v>
      </c>
      <c r="K56" s="106">
        <f t="shared" si="9"/>
        <v>0.18708286933869706</v>
      </c>
      <c r="L56" s="110">
        <f t="shared" si="10"/>
        <v>40</v>
      </c>
      <c r="M56" s="111">
        <f t="shared" si="11"/>
        <v>40</v>
      </c>
      <c r="N56" s="111">
        <v>49.02</v>
      </c>
      <c r="O56" s="112">
        <v>37.54</v>
      </c>
      <c r="P56" s="112">
        <v>32.93</v>
      </c>
      <c r="Q56" s="112">
        <v>35.91</v>
      </c>
    </row>
    <row r="57" spans="1:15" ht="25.5" customHeight="1">
      <c r="A57" s="19"/>
      <c r="B57" s="19"/>
      <c r="C57" s="20"/>
      <c r="D57" s="20"/>
      <c r="E57" s="21"/>
      <c r="F57" s="21"/>
      <c r="G57" s="21"/>
      <c r="H57" s="21"/>
      <c r="I57" s="21"/>
      <c r="J57" s="20"/>
      <c r="K57" s="22"/>
      <c r="L57" s="21"/>
      <c r="M57" s="79"/>
      <c r="N57" s="79"/>
      <c r="O57" s="21"/>
    </row>
    <row r="58" spans="1:17" ht="45" customHeight="1">
      <c r="A58" s="180" t="s">
        <v>53</v>
      </c>
      <c r="B58" s="180" t="s">
        <v>31</v>
      </c>
      <c r="C58" s="180" t="s">
        <v>52</v>
      </c>
      <c r="D58" s="180" t="s">
        <v>18</v>
      </c>
      <c r="E58" s="210" t="s">
        <v>65</v>
      </c>
      <c r="F58" s="210"/>
      <c r="G58" s="210"/>
      <c r="H58" s="210"/>
      <c r="I58" s="210"/>
      <c r="J58" s="180" t="s">
        <v>55</v>
      </c>
      <c r="K58" s="180" t="s">
        <v>56</v>
      </c>
      <c r="L58" s="208" t="s">
        <v>270</v>
      </c>
      <c r="M58" s="220" t="s">
        <v>285</v>
      </c>
      <c r="N58" s="220" t="s">
        <v>271</v>
      </c>
      <c r="O58" s="198" t="s">
        <v>275</v>
      </c>
      <c r="P58" s="184" t="s">
        <v>277</v>
      </c>
      <c r="Q58" s="184" t="s">
        <v>278</v>
      </c>
    </row>
    <row r="59" spans="1:17" ht="96" customHeight="1">
      <c r="A59" s="207"/>
      <c r="B59" s="207"/>
      <c r="C59" s="207"/>
      <c r="D59" s="207"/>
      <c r="E59" s="89" t="s">
        <v>318</v>
      </c>
      <c r="F59" s="89" t="s">
        <v>309</v>
      </c>
      <c r="G59" s="63" t="s">
        <v>311</v>
      </c>
      <c r="H59" s="63" t="s">
        <v>312</v>
      </c>
      <c r="I59" s="63"/>
      <c r="J59" s="207"/>
      <c r="K59" s="207"/>
      <c r="L59" s="209"/>
      <c r="M59" s="221"/>
      <c r="N59" s="221"/>
      <c r="O59" s="200"/>
      <c r="P59" s="184"/>
      <c r="Q59" s="184"/>
    </row>
    <row r="60" spans="1:17" ht="31.5" customHeight="1">
      <c r="A60" s="186" t="s">
        <v>46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</row>
    <row r="61" spans="1:17" ht="57" customHeight="1">
      <c r="A61" s="118" t="s">
        <v>125</v>
      </c>
      <c r="B61" s="118" t="s">
        <v>47</v>
      </c>
      <c r="C61" s="103" t="s">
        <v>158</v>
      </c>
      <c r="D61" s="103" t="s">
        <v>0</v>
      </c>
      <c r="E61" s="104">
        <v>7.5</v>
      </c>
      <c r="F61" s="104">
        <v>7.2</v>
      </c>
      <c r="G61" s="104">
        <v>8</v>
      </c>
      <c r="H61" s="104">
        <v>8.5</v>
      </c>
      <c r="I61" s="104"/>
      <c r="J61" s="105">
        <f>COUNT(E61:I61)</f>
        <v>4</v>
      </c>
      <c r="K61" s="106">
        <f>STDEVA(E61:I61)/(SUM(E61:I61)/COUNTIF(E61:I61,"&gt;0"))</f>
        <v>0.07327533418582156</v>
      </c>
      <c r="L61" s="110">
        <f>1/J61*(SUM(E61:I61))</f>
        <v>7.8</v>
      </c>
      <c r="M61" s="111">
        <f>L61</f>
        <v>7.8</v>
      </c>
      <c r="N61" s="111">
        <v>6.24</v>
      </c>
      <c r="O61" s="112">
        <v>6.85</v>
      </c>
      <c r="P61" s="112">
        <v>5.81</v>
      </c>
      <c r="Q61" s="112">
        <v>5.79</v>
      </c>
    </row>
    <row r="63" spans="1:15" ht="35.25" customHeight="1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90"/>
      <c r="O63" s="49"/>
    </row>
    <row r="64" spans="1:14" ht="1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90"/>
    </row>
    <row r="65" spans="1:14" ht="1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90"/>
    </row>
    <row r="66" spans="1:9" ht="24" customHeight="1">
      <c r="A66" s="213"/>
      <c r="B66" s="214"/>
      <c r="C66" s="214"/>
      <c r="D66" s="214"/>
      <c r="E66" s="214"/>
      <c r="F66" s="214"/>
      <c r="G66" s="214"/>
      <c r="H66" s="214"/>
      <c r="I66" s="214"/>
    </row>
    <row r="67" spans="1:4" ht="17.25" customHeight="1">
      <c r="A67" s="215"/>
      <c r="B67" s="216"/>
      <c r="C67" s="216"/>
      <c r="D67" s="216"/>
    </row>
  </sheetData>
  <sheetProtection/>
  <mergeCells count="62">
    <mergeCell ref="N4:N5"/>
    <mergeCell ref="N20:N21"/>
    <mergeCell ref="N38:N39"/>
    <mergeCell ref="N58:N59"/>
    <mergeCell ref="P38:P39"/>
    <mergeCell ref="Q38:Q39"/>
    <mergeCell ref="A40:Q40"/>
    <mergeCell ref="P58:P59"/>
    <mergeCell ref="Q58:Q59"/>
    <mergeCell ref="A22:Q22"/>
    <mergeCell ref="A60:Q60"/>
    <mergeCell ref="C58:C59"/>
    <mergeCell ref="J58:J59"/>
    <mergeCell ref="E58:I58"/>
    <mergeCell ref="A58:A59"/>
    <mergeCell ref="P4:P5"/>
    <mergeCell ref="Q4:Q5"/>
    <mergeCell ref="A6:Q6"/>
    <mergeCell ref="P20:P21"/>
    <mergeCell ref="Q20:Q21"/>
    <mergeCell ref="M4:M5"/>
    <mergeCell ref="M20:M21"/>
    <mergeCell ref="K4:K5"/>
    <mergeCell ref="D4:D5"/>
    <mergeCell ref="M38:M39"/>
    <mergeCell ref="M58:M59"/>
    <mergeCell ref="K38:K39"/>
    <mergeCell ref="K20:K21"/>
    <mergeCell ref="A18:L18"/>
    <mergeCell ref="A20:A21"/>
    <mergeCell ref="B38:B39"/>
    <mergeCell ref="K58:K59"/>
    <mergeCell ref="D38:D39"/>
    <mergeCell ref="J20:J21"/>
    <mergeCell ref="D20:D21"/>
    <mergeCell ref="C20:C21"/>
    <mergeCell ref="A66:I66"/>
    <mergeCell ref="A67:D67"/>
    <mergeCell ref="E38:I38"/>
    <mergeCell ref="A63:M65"/>
    <mergeCell ref="B20:B21"/>
    <mergeCell ref="L38:L39"/>
    <mergeCell ref="B58:B59"/>
    <mergeCell ref="A38:A39"/>
    <mergeCell ref="D58:D59"/>
    <mergeCell ref="J38:J39"/>
    <mergeCell ref="J1:L1"/>
    <mergeCell ref="A3:L3"/>
    <mergeCell ref="E4:I4"/>
    <mergeCell ref="L4:L5"/>
    <mergeCell ref="C4:C5"/>
    <mergeCell ref="J4:J5"/>
    <mergeCell ref="O58:O59"/>
    <mergeCell ref="O4:O5"/>
    <mergeCell ref="O20:O21"/>
    <mergeCell ref="O38:O39"/>
    <mergeCell ref="A4:A5"/>
    <mergeCell ref="B4:B5"/>
    <mergeCell ref="L58:L59"/>
    <mergeCell ref="C38:C39"/>
    <mergeCell ref="E20:I20"/>
    <mergeCell ref="L20:L21"/>
  </mergeCells>
  <dataValidations count="1">
    <dataValidation type="list" allowBlank="1" showInputMessage="1" showErrorMessage="1" sqref="B30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70" zoomScaleNormal="70" zoomScalePageLayoutView="0" workbookViewId="0" topLeftCell="A4">
      <selection activeCell="O4" sqref="O1:R16384"/>
    </sheetView>
  </sheetViews>
  <sheetFormatPr defaultColWidth="9.140625" defaultRowHeight="15"/>
  <cols>
    <col min="1" max="1" width="15.140625" style="24" customWidth="1"/>
    <col min="2" max="2" width="9.57421875" style="24" customWidth="1"/>
    <col min="3" max="3" width="25.28125" style="24" customWidth="1"/>
    <col min="4" max="4" width="18.7109375" style="24" customWidth="1"/>
    <col min="5" max="5" width="13.140625" style="24" customWidth="1"/>
    <col min="6" max="6" width="12.7109375" style="26" customWidth="1"/>
    <col min="7" max="7" width="13.140625" style="26" customWidth="1"/>
    <col min="8" max="8" width="12.57421875" style="26" customWidth="1"/>
    <col min="9" max="9" width="13.00390625" style="26" customWidth="1"/>
    <col min="10" max="10" width="12.00390625" style="26" customWidth="1"/>
    <col min="11" max="11" width="10.7109375" style="24" customWidth="1"/>
    <col min="12" max="12" width="13.140625" style="24" customWidth="1"/>
    <col min="13" max="14" width="17.8515625" style="26" customWidth="1"/>
    <col min="15" max="16" width="17.8515625" style="26" hidden="1" customWidth="1"/>
    <col min="17" max="17" width="15.421875" style="24" hidden="1" customWidth="1"/>
    <col min="18" max="18" width="15.8515625" style="24" hidden="1" customWidth="1"/>
    <col min="19" max="16384" width="9.140625" style="24" customWidth="1"/>
  </cols>
  <sheetData>
    <row r="1" spans="1:10" ht="14.25">
      <c r="A1" s="16"/>
      <c r="B1" s="16"/>
      <c r="C1" s="16"/>
      <c r="D1" s="16"/>
      <c r="E1" s="17"/>
      <c r="F1" s="17"/>
      <c r="G1" s="17"/>
      <c r="H1" s="17"/>
      <c r="I1" s="17"/>
      <c r="J1" s="17"/>
    </row>
    <row r="2" spans="1:12" ht="28.5" customHeight="1">
      <c r="A2" s="16"/>
      <c r="B2" s="16"/>
      <c r="C2" s="16"/>
      <c r="D2" s="16"/>
      <c r="E2" s="17"/>
      <c r="F2" s="17"/>
      <c r="G2" s="17"/>
      <c r="H2" s="17"/>
      <c r="I2" s="17"/>
      <c r="J2" s="17"/>
      <c r="K2" s="177" t="s">
        <v>78</v>
      </c>
      <c r="L2" s="230"/>
    </row>
    <row r="3" spans="1:13" s="26" customFormat="1" ht="57" customHeight="1">
      <c r="A3" s="231" t="s">
        <v>296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6" s="27" customFormat="1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8" s="26" customFormat="1" ht="30" customHeight="1">
      <c r="A5" s="179" t="s">
        <v>53</v>
      </c>
      <c r="B5" s="179" t="s">
        <v>31</v>
      </c>
      <c r="C5" s="179" t="s">
        <v>52</v>
      </c>
      <c r="D5" s="179" t="s">
        <v>19</v>
      </c>
      <c r="E5" s="229" t="s">
        <v>65</v>
      </c>
      <c r="F5" s="229"/>
      <c r="G5" s="229"/>
      <c r="H5" s="229"/>
      <c r="I5" s="229"/>
      <c r="J5" s="229"/>
      <c r="K5" s="179" t="s">
        <v>55</v>
      </c>
      <c r="L5" s="179" t="s">
        <v>56</v>
      </c>
      <c r="M5" s="227" t="s">
        <v>270</v>
      </c>
      <c r="N5" s="205" t="s">
        <v>295</v>
      </c>
      <c r="O5" s="184" t="s">
        <v>274</v>
      </c>
      <c r="P5" s="184" t="s">
        <v>275</v>
      </c>
      <c r="Q5" s="184" t="s">
        <v>277</v>
      </c>
      <c r="R5" s="184" t="s">
        <v>278</v>
      </c>
    </row>
    <row r="6" spans="1:18" ht="54" customHeight="1">
      <c r="A6" s="226"/>
      <c r="B6" s="226"/>
      <c r="C6" s="226"/>
      <c r="D6" s="226"/>
      <c r="E6" s="180" t="s">
        <v>318</v>
      </c>
      <c r="F6" s="180" t="s">
        <v>308</v>
      </c>
      <c r="G6" s="180" t="s">
        <v>309</v>
      </c>
      <c r="H6" s="180" t="s">
        <v>311</v>
      </c>
      <c r="I6" s="180" t="s">
        <v>312</v>
      </c>
      <c r="J6" s="180"/>
      <c r="K6" s="226"/>
      <c r="L6" s="226"/>
      <c r="M6" s="228"/>
      <c r="N6" s="206"/>
      <c r="O6" s="184"/>
      <c r="P6" s="184"/>
      <c r="Q6" s="184"/>
      <c r="R6" s="184"/>
    </row>
    <row r="7" spans="1:18" ht="42.75" customHeight="1">
      <c r="A7" s="226"/>
      <c r="B7" s="226"/>
      <c r="C7" s="226"/>
      <c r="D7" s="226"/>
      <c r="E7" s="185"/>
      <c r="F7" s="195"/>
      <c r="G7" s="195"/>
      <c r="H7" s="232"/>
      <c r="I7" s="195"/>
      <c r="J7" s="195"/>
      <c r="K7" s="226"/>
      <c r="L7" s="226"/>
      <c r="M7" s="228"/>
      <c r="N7" s="206"/>
      <c r="O7" s="184"/>
      <c r="P7" s="184"/>
      <c r="Q7" s="184"/>
      <c r="R7" s="184"/>
    </row>
    <row r="8" spans="1:18" ht="28.5" customHeight="1">
      <c r="A8" s="186" t="s">
        <v>74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</row>
    <row r="9" spans="1:18" ht="111.75" customHeight="1">
      <c r="A9" s="46" t="s">
        <v>217</v>
      </c>
      <c r="B9" s="46" t="s">
        <v>32</v>
      </c>
      <c r="C9" s="42" t="s">
        <v>223</v>
      </c>
      <c r="D9" s="42" t="s">
        <v>2</v>
      </c>
      <c r="E9" s="21">
        <v>180</v>
      </c>
      <c r="F9" s="21">
        <v>195</v>
      </c>
      <c r="G9" s="21">
        <v>180</v>
      </c>
      <c r="H9" s="21">
        <v>150</v>
      </c>
      <c r="I9" s="21">
        <v>290</v>
      </c>
      <c r="J9" s="21"/>
      <c r="K9" s="20">
        <f aca="true" t="shared" si="0" ref="K9:K16">COUNT(E9:J9)</f>
        <v>5</v>
      </c>
      <c r="L9" s="22">
        <f aca="true" t="shared" si="1" ref="L9:L16">STDEVA(E9:J9)/(SUM(E9:J9)/COUNTIF(E9:J9,"&gt;0"))</f>
        <v>0.2685035177365336</v>
      </c>
      <c r="M9" s="61">
        <f aca="true" t="shared" si="2" ref="M9:M16">1/K9*(SUM(E9:J9))</f>
        <v>199</v>
      </c>
      <c r="N9" s="59">
        <f>M9</f>
        <v>199</v>
      </c>
      <c r="O9" s="78">
        <v>160</v>
      </c>
      <c r="P9" s="78">
        <v>182.57</v>
      </c>
      <c r="Q9" s="78">
        <v>221.67</v>
      </c>
      <c r="R9" s="78">
        <v>195</v>
      </c>
    </row>
    <row r="10" spans="1:18" ht="111.75" customHeight="1">
      <c r="A10" s="46" t="s">
        <v>221</v>
      </c>
      <c r="B10" s="46" t="s">
        <v>32</v>
      </c>
      <c r="C10" s="42" t="s">
        <v>224</v>
      </c>
      <c r="D10" s="42" t="s">
        <v>2</v>
      </c>
      <c r="E10" s="21">
        <v>300</v>
      </c>
      <c r="F10" s="21">
        <v>330</v>
      </c>
      <c r="G10" s="21">
        <v>300</v>
      </c>
      <c r="H10" s="21">
        <v>180</v>
      </c>
      <c r="I10" s="21">
        <v>320</v>
      </c>
      <c r="J10" s="21"/>
      <c r="K10" s="20">
        <f t="shared" si="0"/>
        <v>5</v>
      </c>
      <c r="L10" s="22">
        <f t="shared" si="1"/>
        <v>0.212108404029414</v>
      </c>
      <c r="M10" s="61">
        <f t="shared" si="2"/>
        <v>286</v>
      </c>
      <c r="N10" s="59">
        <f aca="true" t="shared" si="3" ref="N10:N16">M10</f>
        <v>286</v>
      </c>
      <c r="O10" s="78">
        <v>266</v>
      </c>
      <c r="P10" s="78">
        <v>276.45</v>
      </c>
      <c r="Q10" s="78">
        <v>282</v>
      </c>
      <c r="R10" s="78">
        <v>307.5</v>
      </c>
    </row>
    <row r="11" spans="1:18" ht="110.25" customHeight="1">
      <c r="A11" s="46" t="s">
        <v>222</v>
      </c>
      <c r="B11" s="46" t="s">
        <v>32</v>
      </c>
      <c r="C11" s="42" t="s">
        <v>225</v>
      </c>
      <c r="D11" s="42" t="s">
        <v>2</v>
      </c>
      <c r="E11" s="21">
        <v>250</v>
      </c>
      <c r="F11" s="21">
        <v>450</v>
      </c>
      <c r="G11" s="21">
        <v>350</v>
      </c>
      <c r="H11" s="21"/>
      <c r="I11" s="21">
        <v>310</v>
      </c>
      <c r="J11" s="21"/>
      <c r="K11" s="20">
        <f t="shared" si="0"/>
        <v>4</v>
      </c>
      <c r="L11" s="22">
        <f t="shared" si="1"/>
        <v>0.24724549437095084</v>
      </c>
      <c r="M11" s="61">
        <f t="shared" si="2"/>
        <v>340</v>
      </c>
      <c r="N11" s="59">
        <f t="shared" si="3"/>
        <v>340</v>
      </c>
      <c r="O11" s="78">
        <v>294.04</v>
      </c>
      <c r="P11" s="78">
        <v>270.61</v>
      </c>
      <c r="Q11" s="78">
        <v>336.67</v>
      </c>
      <c r="R11" s="78">
        <v>307.5</v>
      </c>
    </row>
    <row r="12" spans="1:18" ht="112.5" customHeight="1">
      <c r="A12" s="46" t="s">
        <v>217</v>
      </c>
      <c r="B12" s="46" t="s">
        <v>32</v>
      </c>
      <c r="C12" s="42" t="s">
        <v>226</v>
      </c>
      <c r="D12" s="42" t="s">
        <v>2</v>
      </c>
      <c r="E12" s="21">
        <v>300</v>
      </c>
      <c r="F12" s="21">
        <v>370</v>
      </c>
      <c r="G12" s="21">
        <v>350</v>
      </c>
      <c r="H12" s="21">
        <v>190</v>
      </c>
      <c r="I12" s="21">
        <v>390</v>
      </c>
      <c r="J12" s="21"/>
      <c r="K12" s="20">
        <f t="shared" si="0"/>
        <v>5</v>
      </c>
      <c r="L12" s="22">
        <f t="shared" si="1"/>
        <v>0.25</v>
      </c>
      <c r="M12" s="61">
        <f t="shared" si="2"/>
        <v>320</v>
      </c>
      <c r="N12" s="59">
        <f t="shared" si="3"/>
        <v>320</v>
      </c>
      <c r="O12" s="78">
        <v>271.95</v>
      </c>
      <c r="P12" s="78">
        <v>299.27</v>
      </c>
      <c r="Q12" s="78">
        <v>317</v>
      </c>
      <c r="R12" s="78">
        <v>345</v>
      </c>
    </row>
    <row r="13" spans="1:18" ht="95.25" customHeight="1">
      <c r="A13" s="46" t="s">
        <v>150</v>
      </c>
      <c r="B13" s="46" t="s">
        <v>32</v>
      </c>
      <c r="C13" s="42" t="s">
        <v>151</v>
      </c>
      <c r="D13" s="42" t="s">
        <v>3</v>
      </c>
      <c r="E13" s="21">
        <v>320</v>
      </c>
      <c r="F13" s="21">
        <v>380</v>
      </c>
      <c r="G13" s="21">
        <v>330</v>
      </c>
      <c r="H13" s="21">
        <v>300</v>
      </c>
      <c r="I13" s="21">
        <v>344</v>
      </c>
      <c r="J13" s="21"/>
      <c r="K13" s="20">
        <f t="shared" si="0"/>
        <v>5</v>
      </c>
      <c r="L13" s="22">
        <f t="shared" si="1"/>
        <v>0.08936646669037392</v>
      </c>
      <c r="M13" s="61">
        <f t="shared" si="2"/>
        <v>334.8</v>
      </c>
      <c r="N13" s="59">
        <f t="shared" si="3"/>
        <v>334.8</v>
      </c>
      <c r="O13" s="78">
        <v>317.5</v>
      </c>
      <c r="P13" s="78">
        <v>286.27</v>
      </c>
      <c r="Q13" s="78">
        <v>335.25</v>
      </c>
      <c r="R13" s="78">
        <v>327.25</v>
      </c>
    </row>
    <row r="14" spans="1:18" s="26" customFormat="1" ht="101.25" customHeight="1">
      <c r="A14" s="46" t="s">
        <v>150</v>
      </c>
      <c r="B14" s="46" t="s">
        <v>32</v>
      </c>
      <c r="C14" s="42" t="s">
        <v>152</v>
      </c>
      <c r="D14" s="42" t="s">
        <v>3</v>
      </c>
      <c r="E14" s="21">
        <v>430</v>
      </c>
      <c r="F14" s="21">
        <v>450</v>
      </c>
      <c r="G14" s="21">
        <v>395</v>
      </c>
      <c r="H14" s="21">
        <v>320</v>
      </c>
      <c r="I14" s="21">
        <v>344</v>
      </c>
      <c r="J14" s="21"/>
      <c r="K14" s="20">
        <f t="shared" si="0"/>
        <v>5</v>
      </c>
      <c r="L14" s="22">
        <f t="shared" si="1"/>
        <v>0.14250855342367544</v>
      </c>
      <c r="M14" s="61">
        <f t="shared" si="2"/>
        <v>387.8</v>
      </c>
      <c r="N14" s="59">
        <f t="shared" si="3"/>
        <v>387.8</v>
      </c>
      <c r="O14" s="78">
        <v>381.25</v>
      </c>
      <c r="P14" s="78">
        <v>381.86</v>
      </c>
      <c r="Q14" s="78">
        <v>407.25</v>
      </c>
      <c r="R14" s="78">
        <v>364.75</v>
      </c>
    </row>
    <row r="15" spans="1:18" s="26" customFormat="1" ht="104.25" customHeight="1">
      <c r="A15" s="46" t="s">
        <v>150</v>
      </c>
      <c r="B15" s="46" t="s">
        <v>32</v>
      </c>
      <c r="C15" s="42" t="s">
        <v>153</v>
      </c>
      <c r="D15" s="42" t="s">
        <v>3</v>
      </c>
      <c r="E15" s="21">
        <v>380</v>
      </c>
      <c r="F15" s="21">
        <v>300</v>
      </c>
      <c r="G15" s="21">
        <v>295</v>
      </c>
      <c r="H15" s="21">
        <v>320</v>
      </c>
      <c r="I15" s="21">
        <v>344</v>
      </c>
      <c r="J15" s="21"/>
      <c r="K15" s="20">
        <f t="shared" si="0"/>
        <v>5</v>
      </c>
      <c r="L15" s="22">
        <f t="shared" si="1"/>
        <v>0.10673755205025227</v>
      </c>
      <c r="M15" s="61">
        <f t="shared" si="2"/>
        <v>327.8</v>
      </c>
      <c r="N15" s="59">
        <f t="shared" si="3"/>
        <v>327.8</v>
      </c>
      <c r="O15" s="78">
        <v>306.25</v>
      </c>
      <c r="P15" s="78">
        <v>282.02</v>
      </c>
      <c r="Q15" s="78">
        <v>285.8</v>
      </c>
      <c r="R15" s="78">
        <v>307.25</v>
      </c>
    </row>
    <row r="16" spans="1:18" ht="103.5" customHeight="1">
      <c r="A16" s="46" t="s">
        <v>148</v>
      </c>
      <c r="B16" s="46" t="s">
        <v>32</v>
      </c>
      <c r="C16" s="42" t="s">
        <v>149</v>
      </c>
      <c r="D16" s="42" t="s">
        <v>4</v>
      </c>
      <c r="E16" s="21">
        <v>170</v>
      </c>
      <c r="F16" s="21">
        <v>195</v>
      </c>
      <c r="G16" s="21">
        <v>190</v>
      </c>
      <c r="H16" s="21">
        <v>130</v>
      </c>
      <c r="I16" s="21">
        <v>182</v>
      </c>
      <c r="J16" s="21"/>
      <c r="K16" s="20">
        <f t="shared" si="0"/>
        <v>5</v>
      </c>
      <c r="L16" s="22">
        <f t="shared" si="1"/>
        <v>0.1501418245239742</v>
      </c>
      <c r="M16" s="61">
        <f t="shared" si="2"/>
        <v>173.4</v>
      </c>
      <c r="N16" s="59">
        <f t="shared" si="3"/>
        <v>173.4</v>
      </c>
      <c r="O16" s="78">
        <v>176.25</v>
      </c>
      <c r="P16" s="78">
        <v>183.73</v>
      </c>
      <c r="Q16" s="78">
        <v>185.67</v>
      </c>
      <c r="R16" s="78">
        <v>180.4</v>
      </c>
    </row>
    <row r="17" spans="1:16" ht="24.75" customHeight="1">
      <c r="A17" s="84"/>
      <c r="B17" s="84"/>
      <c r="C17" s="85"/>
      <c r="D17" s="85"/>
      <c r="E17" s="86"/>
      <c r="F17" s="86"/>
      <c r="G17" s="86"/>
      <c r="H17" s="86"/>
      <c r="I17" s="86"/>
      <c r="J17" s="86"/>
      <c r="K17" s="87"/>
      <c r="L17" s="88"/>
      <c r="M17" s="86"/>
      <c r="N17" s="86"/>
      <c r="O17" s="86"/>
      <c r="P17" s="86"/>
    </row>
    <row r="18" spans="1:13" s="17" customFormat="1" ht="36.75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</row>
    <row r="19" spans="1:13" s="17" customFormat="1" ht="48" customHeight="1">
      <c r="A19" s="225" t="s">
        <v>231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</row>
    <row r="20" spans="1:4" s="17" customFormat="1" ht="13.5" customHeight="1">
      <c r="A20" s="16"/>
      <c r="B20" s="16"/>
      <c r="C20" s="16"/>
      <c r="D20" s="16"/>
    </row>
    <row r="21" spans="1:4" s="17" customFormat="1" ht="13.5">
      <c r="A21" s="16"/>
      <c r="B21" s="16"/>
      <c r="C21" s="16"/>
      <c r="D21" s="16"/>
    </row>
    <row r="22" spans="1:4" s="17" customFormat="1" ht="13.5">
      <c r="A22" s="16"/>
      <c r="B22" s="16"/>
      <c r="C22" s="16"/>
      <c r="D22" s="16"/>
    </row>
    <row r="23" spans="1:4" s="17" customFormat="1" ht="13.5">
      <c r="A23" s="16"/>
      <c r="B23" s="16"/>
      <c r="C23" s="16"/>
      <c r="D23" s="16"/>
    </row>
    <row r="24" spans="1:4" s="17" customFormat="1" ht="13.5">
      <c r="A24" s="16"/>
      <c r="B24" s="16"/>
      <c r="C24" s="16"/>
      <c r="D24" s="16"/>
    </row>
    <row r="25" spans="1:4" s="17" customFormat="1" ht="13.5">
      <c r="A25" s="16"/>
      <c r="B25" s="16"/>
      <c r="C25" s="16"/>
      <c r="D25" s="16"/>
    </row>
    <row r="26" spans="1:4" s="17" customFormat="1" ht="13.5">
      <c r="A26" s="16"/>
      <c r="B26" s="16"/>
      <c r="C26" s="16"/>
      <c r="D26" s="16"/>
    </row>
    <row r="27" spans="1:4" s="17" customFormat="1" ht="13.5">
      <c r="A27" s="16"/>
      <c r="B27" s="16"/>
      <c r="C27" s="16"/>
      <c r="D27" s="16"/>
    </row>
    <row r="28" spans="1:4" s="17" customFormat="1" ht="13.5">
      <c r="A28" s="16"/>
      <c r="B28" s="16"/>
      <c r="C28" s="16"/>
      <c r="D28" s="16"/>
    </row>
  </sheetData>
  <sheetProtection/>
  <mergeCells count="24">
    <mergeCell ref="R5:R7"/>
    <mergeCell ref="K5:K7"/>
    <mergeCell ref="H6:H7"/>
    <mergeCell ref="F6:F7"/>
    <mergeCell ref="J6:J7"/>
    <mergeCell ref="A18:M18"/>
    <mergeCell ref="I6:I7"/>
    <mergeCell ref="A8:R8"/>
    <mergeCell ref="P5:P7"/>
    <mergeCell ref="N5:N7"/>
    <mergeCell ref="Q5:Q7"/>
    <mergeCell ref="K2:L2"/>
    <mergeCell ref="A3:M3"/>
    <mergeCell ref="A5:A7"/>
    <mergeCell ref="B5:B7"/>
    <mergeCell ref="C5:C7"/>
    <mergeCell ref="O5:O7"/>
    <mergeCell ref="A19:M19"/>
    <mergeCell ref="E6:E7"/>
    <mergeCell ref="D5:D7"/>
    <mergeCell ref="M5:M7"/>
    <mergeCell ref="E5:J5"/>
    <mergeCell ref="G6:G7"/>
    <mergeCell ref="L5:L7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="90" zoomScaleNormal="90" zoomScalePageLayoutView="0" workbookViewId="0" topLeftCell="A1">
      <selection activeCell="M1" sqref="M1:P16384"/>
    </sheetView>
  </sheetViews>
  <sheetFormatPr defaultColWidth="9.140625" defaultRowHeight="15"/>
  <cols>
    <col min="1" max="1" width="15.00390625" style="33" customWidth="1"/>
    <col min="2" max="2" width="9.28125" style="33" customWidth="1"/>
    <col min="3" max="3" width="25.8515625" style="33" customWidth="1"/>
    <col min="4" max="4" width="20.7109375" style="33" customWidth="1"/>
    <col min="5" max="8" width="11.7109375" style="33" customWidth="1"/>
    <col min="9" max="9" width="8.7109375" style="33" customWidth="1"/>
    <col min="10" max="10" width="9.57421875" style="33" customWidth="1"/>
    <col min="11" max="11" width="15.57421875" style="36" customWidth="1"/>
    <col min="12" max="12" width="11.8515625" style="36" customWidth="1"/>
    <col min="13" max="13" width="12.421875" style="36" hidden="1" customWidth="1"/>
    <col min="14" max="14" width="11.7109375" style="36" hidden="1" customWidth="1"/>
    <col min="15" max="15" width="11.421875" style="33" hidden="1" customWidth="1"/>
    <col min="16" max="16" width="12.7109375" style="33" hidden="1" customWidth="1"/>
    <col min="17" max="16384" width="9.140625" style="33" customWidth="1"/>
  </cols>
  <sheetData>
    <row r="1" spans="1:11" ht="12">
      <c r="A1" s="31"/>
      <c r="B1" s="31"/>
      <c r="C1" s="31"/>
      <c r="D1" s="31"/>
      <c r="E1" s="32"/>
      <c r="F1" s="32"/>
      <c r="G1" s="32"/>
      <c r="H1" s="32"/>
      <c r="I1" s="233"/>
      <c r="J1" s="233"/>
      <c r="K1" s="233"/>
    </row>
    <row r="2" spans="1:14" ht="12">
      <c r="A2" s="31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1" ht="12">
      <c r="A3" s="31"/>
      <c r="B3" s="31"/>
      <c r="C3" s="31"/>
      <c r="D3" s="31"/>
      <c r="E3" s="32"/>
      <c r="F3" s="32"/>
      <c r="G3" s="32"/>
      <c r="H3" s="32"/>
      <c r="I3" s="233" t="s">
        <v>79</v>
      </c>
      <c r="J3" s="233"/>
      <c r="K3" s="233"/>
    </row>
    <row r="4" spans="1:11" s="36" customFormat="1" ht="33.75" customHeight="1">
      <c r="A4" s="231" t="s">
        <v>297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4" s="35" customFormat="1" ht="1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6" s="36" customFormat="1" ht="30" customHeight="1">
      <c r="A6" s="234" t="s">
        <v>53</v>
      </c>
      <c r="B6" s="234" t="s">
        <v>31</v>
      </c>
      <c r="C6" s="234" t="s">
        <v>52</v>
      </c>
      <c r="D6" s="234" t="s">
        <v>18</v>
      </c>
      <c r="E6" s="247" t="s">
        <v>65</v>
      </c>
      <c r="F6" s="248"/>
      <c r="G6" s="248"/>
      <c r="H6" s="248"/>
      <c r="I6" s="234" t="s">
        <v>55</v>
      </c>
      <c r="J6" s="234" t="s">
        <v>56</v>
      </c>
      <c r="K6" s="227" t="s">
        <v>270</v>
      </c>
      <c r="L6" s="241" t="s">
        <v>295</v>
      </c>
      <c r="M6" s="237" t="s">
        <v>274</v>
      </c>
      <c r="N6" s="237" t="s">
        <v>279</v>
      </c>
      <c r="O6" s="237" t="s">
        <v>280</v>
      </c>
      <c r="P6" s="237" t="s">
        <v>281</v>
      </c>
    </row>
    <row r="7" spans="1:16" ht="15" customHeight="1">
      <c r="A7" s="235"/>
      <c r="B7" s="235"/>
      <c r="C7" s="235"/>
      <c r="D7" s="235"/>
      <c r="E7" s="190" t="s">
        <v>309</v>
      </c>
      <c r="F7" s="190" t="s">
        <v>311</v>
      </c>
      <c r="G7" s="190" t="s">
        <v>312</v>
      </c>
      <c r="H7" s="245"/>
      <c r="I7" s="236"/>
      <c r="J7" s="236"/>
      <c r="K7" s="240"/>
      <c r="L7" s="242"/>
      <c r="M7" s="238"/>
      <c r="N7" s="238"/>
      <c r="O7" s="238"/>
      <c r="P7" s="238"/>
    </row>
    <row r="8" spans="1:16" ht="99" customHeight="1">
      <c r="A8" s="235"/>
      <c r="B8" s="235"/>
      <c r="C8" s="235"/>
      <c r="D8" s="235"/>
      <c r="E8" s="193"/>
      <c r="F8" s="193"/>
      <c r="G8" s="193"/>
      <c r="H8" s="246"/>
      <c r="I8" s="236"/>
      <c r="J8" s="236"/>
      <c r="K8" s="240"/>
      <c r="L8" s="242"/>
      <c r="M8" s="239"/>
      <c r="N8" s="239"/>
      <c r="O8" s="239"/>
      <c r="P8" s="239"/>
    </row>
    <row r="9" spans="1:16" ht="33.75" customHeight="1">
      <c r="A9" s="249" t="s">
        <v>276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</row>
    <row r="10" spans="1:16" s="36" customFormat="1" ht="36" customHeight="1">
      <c r="A10" s="37" t="s">
        <v>80</v>
      </c>
      <c r="B10" s="37" t="s">
        <v>32</v>
      </c>
      <c r="C10" s="6" t="s">
        <v>252</v>
      </c>
      <c r="D10" s="6" t="s">
        <v>7</v>
      </c>
      <c r="E10" s="5">
        <v>160</v>
      </c>
      <c r="F10" s="5">
        <v>130</v>
      </c>
      <c r="G10" s="5">
        <v>156</v>
      </c>
      <c r="H10" s="5"/>
      <c r="I10" s="6">
        <f aca="true" t="shared" si="0" ref="I10:I15">COUNT(E10:H10)</f>
        <v>3</v>
      </c>
      <c r="J10" s="7">
        <f aca="true" t="shared" si="1" ref="J10:J15">STDEVA(E10:H10)/(SUM(E10:H10)/COUNTIF(E10:H10,"&gt;0"))</f>
        <v>0.10956763877014009</v>
      </c>
      <c r="K10" s="62">
        <f aca="true" t="shared" si="2" ref="K10:K15">1/I10*(SUM(E10:H10))</f>
        <v>148.66666666666666</v>
      </c>
      <c r="L10" s="60">
        <f aca="true" t="shared" si="3" ref="L10:L15">K10</f>
        <v>148.66666666666666</v>
      </c>
      <c r="M10" s="83">
        <v>148.33</v>
      </c>
      <c r="N10" s="83">
        <v>145.74</v>
      </c>
      <c r="O10" s="83">
        <v>145.33</v>
      </c>
      <c r="P10" s="83">
        <v>143.91</v>
      </c>
    </row>
    <row r="11" spans="1:16" ht="27" customHeight="1">
      <c r="A11" s="37" t="s">
        <v>81</v>
      </c>
      <c r="B11" s="37" t="s">
        <v>32</v>
      </c>
      <c r="C11" s="6" t="s">
        <v>218</v>
      </c>
      <c r="D11" s="6" t="s">
        <v>7</v>
      </c>
      <c r="E11" s="5">
        <v>165</v>
      </c>
      <c r="F11" s="5">
        <v>120</v>
      </c>
      <c r="G11" s="5">
        <v>120</v>
      </c>
      <c r="H11" s="5"/>
      <c r="I11" s="6">
        <f t="shared" si="0"/>
        <v>3</v>
      </c>
      <c r="J11" s="7">
        <f t="shared" si="1"/>
        <v>0.19245008972987526</v>
      </c>
      <c r="K11" s="62">
        <f t="shared" si="2"/>
        <v>135</v>
      </c>
      <c r="L11" s="60">
        <f t="shared" si="3"/>
        <v>135</v>
      </c>
      <c r="M11" s="83">
        <v>138.33</v>
      </c>
      <c r="N11" s="83">
        <v>149.56</v>
      </c>
      <c r="O11" s="83">
        <v>125</v>
      </c>
      <c r="P11" s="83">
        <v>126.31</v>
      </c>
    </row>
    <row r="12" spans="1:16" s="38" customFormat="1" ht="21" customHeight="1">
      <c r="A12" s="37" t="s">
        <v>82</v>
      </c>
      <c r="B12" s="37" t="s">
        <v>32</v>
      </c>
      <c r="C12" s="6" t="s">
        <v>218</v>
      </c>
      <c r="D12" s="6" t="s">
        <v>7</v>
      </c>
      <c r="E12" s="5">
        <v>130</v>
      </c>
      <c r="F12" s="5">
        <v>100</v>
      </c>
      <c r="G12" s="5">
        <v>98</v>
      </c>
      <c r="H12" s="5"/>
      <c r="I12" s="6">
        <f t="shared" si="0"/>
        <v>3</v>
      </c>
      <c r="J12" s="7">
        <f t="shared" si="1"/>
        <v>0.16395523975303325</v>
      </c>
      <c r="K12" s="62">
        <f t="shared" si="2"/>
        <v>109.33333333333333</v>
      </c>
      <c r="L12" s="60">
        <f t="shared" si="3"/>
        <v>109.33333333333333</v>
      </c>
      <c r="M12" s="83">
        <v>106.67</v>
      </c>
      <c r="N12" s="83">
        <v>108.35</v>
      </c>
      <c r="O12" s="83">
        <v>88.41</v>
      </c>
      <c r="P12" s="83">
        <v>90.92</v>
      </c>
    </row>
    <row r="13" spans="1:16" ht="33.75" customHeight="1">
      <c r="A13" s="37" t="s">
        <v>84</v>
      </c>
      <c r="B13" s="37" t="s">
        <v>32</v>
      </c>
      <c r="C13" s="6" t="s">
        <v>220</v>
      </c>
      <c r="D13" s="6" t="s">
        <v>7</v>
      </c>
      <c r="E13" s="5">
        <v>100</v>
      </c>
      <c r="F13" s="5">
        <v>85</v>
      </c>
      <c r="G13" s="5">
        <v>117</v>
      </c>
      <c r="H13" s="5"/>
      <c r="I13" s="6">
        <f t="shared" si="0"/>
        <v>3</v>
      </c>
      <c r="J13" s="7">
        <f t="shared" si="1"/>
        <v>0.15904384051023632</v>
      </c>
      <c r="K13" s="62">
        <f t="shared" si="2"/>
        <v>100.66666666666666</v>
      </c>
      <c r="L13" s="60">
        <f t="shared" si="3"/>
        <v>100.66666666666666</v>
      </c>
      <c r="M13" s="83">
        <v>91.67</v>
      </c>
      <c r="N13" s="83">
        <v>86.65</v>
      </c>
      <c r="O13" s="83">
        <v>69.1</v>
      </c>
      <c r="P13" s="83">
        <v>70.54</v>
      </c>
    </row>
    <row r="14" spans="1:16" s="36" customFormat="1" ht="27" customHeight="1">
      <c r="A14" s="37" t="s">
        <v>85</v>
      </c>
      <c r="B14" s="37" t="s">
        <v>32</v>
      </c>
      <c r="C14" s="6" t="s">
        <v>218</v>
      </c>
      <c r="D14" s="6" t="s">
        <v>7</v>
      </c>
      <c r="E14" s="5">
        <v>92</v>
      </c>
      <c r="F14" s="5">
        <v>75</v>
      </c>
      <c r="G14" s="5">
        <v>104</v>
      </c>
      <c r="H14" s="5"/>
      <c r="I14" s="6">
        <f t="shared" si="0"/>
        <v>3</v>
      </c>
      <c r="J14" s="7">
        <f t="shared" si="1"/>
        <v>0.16130991139774484</v>
      </c>
      <c r="K14" s="62">
        <f t="shared" si="2"/>
        <v>90.33333333333333</v>
      </c>
      <c r="L14" s="60">
        <f t="shared" si="3"/>
        <v>90.33333333333333</v>
      </c>
      <c r="M14" s="83">
        <v>91.67</v>
      </c>
      <c r="N14" s="83">
        <v>88.67</v>
      </c>
      <c r="O14" s="83">
        <v>93</v>
      </c>
      <c r="P14" s="83">
        <v>100.67</v>
      </c>
    </row>
    <row r="15" spans="1:16" s="36" customFormat="1" ht="35.25" customHeight="1">
      <c r="A15" s="37" t="s">
        <v>86</v>
      </c>
      <c r="B15" s="37" t="s">
        <v>32</v>
      </c>
      <c r="C15" s="6" t="s">
        <v>218</v>
      </c>
      <c r="D15" s="6" t="s">
        <v>7</v>
      </c>
      <c r="E15" s="5">
        <v>160</v>
      </c>
      <c r="F15" s="5">
        <v>130</v>
      </c>
      <c r="G15" s="5">
        <v>145</v>
      </c>
      <c r="H15" s="5"/>
      <c r="I15" s="6">
        <f t="shared" si="0"/>
        <v>3</v>
      </c>
      <c r="J15" s="7">
        <f t="shared" si="1"/>
        <v>0.10344827586206896</v>
      </c>
      <c r="K15" s="62">
        <f t="shared" si="2"/>
        <v>145</v>
      </c>
      <c r="L15" s="60">
        <f t="shared" si="3"/>
        <v>145</v>
      </c>
      <c r="M15" s="83">
        <v>136.67</v>
      </c>
      <c r="N15" s="83">
        <v>138.55</v>
      </c>
      <c r="O15" s="83">
        <v>109.95</v>
      </c>
      <c r="P15" s="83">
        <v>110.93</v>
      </c>
    </row>
    <row r="16" spans="1:14" ht="12">
      <c r="A16" s="31"/>
      <c r="B16" s="31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4.25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</row>
    <row r="18" spans="1:14" ht="12">
      <c r="A18" s="31"/>
      <c r="B18" s="31"/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2">
      <c r="A19" s="31"/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2">
      <c r="A20" s="31"/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2">
      <c r="A21" s="31"/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2">
      <c r="A22" s="31"/>
      <c r="B22" s="31"/>
      <c r="C22" s="31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2">
      <c r="A23" s="31"/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2">
      <c r="A24" s="31"/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2">
      <c r="A25" s="31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">
      <c r="A26" s="31"/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">
      <c r="A27" s="31"/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">
      <c r="A28" s="31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">
      <c r="A29" s="31"/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">
      <c r="A30" s="31"/>
      <c r="B30" s="31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">
      <c r="A31" s="31"/>
      <c r="B31" s="31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</row>
  </sheetData>
  <sheetProtection/>
  <mergeCells count="22">
    <mergeCell ref="A17:N17"/>
    <mergeCell ref="F7:F8"/>
    <mergeCell ref="H7:H8"/>
    <mergeCell ref="C6:C8"/>
    <mergeCell ref="E6:H6"/>
    <mergeCell ref="N6:N8"/>
    <mergeCell ref="A9:P9"/>
    <mergeCell ref="O6:O8"/>
    <mergeCell ref="P6:P8"/>
    <mergeCell ref="K6:K8"/>
    <mergeCell ref="D6:D8"/>
    <mergeCell ref="J6:J8"/>
    <mergeCell ref="M6:M8"/>
    <mergeCell ref="L6:L8"/>
    <mergeCell ref="I1:K1"/>
    <mergeCell ref="I3:K3"/>
    <mergeCell ref="A4:K4"/>
    <mergeCell ref="A6:A8"/>
    <mergeCell ref="B6:B8"/>
    <mergeCell ref="G7:G8"/>
    <mergeCell ref="I6:I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Костюченко Ольга Владимировна</cp:lastModifiedBy>
  <cp:lastPrinted>2020-12-15T08:22:07Z</cp:lastPrinted>
  <dcterms:created xsi:type="dcterms:W3CDTF">2014-05-12T08:05:33Z</dcterms:created>
  <dcterms:modified xsi:type="dcterms:W3CDTF">2020-12-26T12:59:02Z</dcterms:modified>
  <cp:category/>
  <cp:version/>
  <cp:contentType/>
  <cp:contentStatus/>
</cp:coreProperties>
</file>